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_User\Desktop\"/>
    </mc:Choice>
  </mc:AlternateContent>
  <xr:revisionPtr revIDLastSave="0" documentId="13_ncr:1_{052FC39C-4DE1-47BB-8765-899297E24CB9}" xr6:coauthVersionLast="47" xr6:coauthVersionMax="47" xr10:uidLastSave="{00000000-0000-0000-0000-000000000000}"/>
  <bookViews>
    <workbookView xWindow="-120" yWindow="-120" windowWidth="29040" windowHeight="15840" activeTab="1" xr2:uid="{99A621F1-098A-45CD-9BA6-273DE124E363}"/>
  </bookViews>
  <sheets>
    <sheet name="記入例" sheetId="5" r:id="rId1"/>
    <sheet name="申込用紙" sheetId="1" r:id="rId2"/>
    <sheet name="FT" sheetId="3" state="hidden" r:id="rId3"/>
    <sheet name="リスト" sheetId="4" state="hidden" r:id="rId4"/>
    <sheet name="名簿" sheetId="6" state="hidden" r:id="rId5"/>
    <sheet name="タグ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3" i="6"/>
  <c r="K44" i="5" l="1"/>
  <c r="F20" i="4"/>
  <c r="J4" i="6"/>
  <c r="K4" i="6"/>
  <c r="L4" i="6"/>
  <c r="M4" i="6"/>
  <c r="N4" i="6"/>
  <c r="O4" i="6"/>
  <c r="P4" i="6"/>
  <c r="Q4" i="6"/>
  <c r="J5" i="6"/>
  <c r="K5" i="6"/>
  <c r="L5" i="6"/>
  <c r="M5" i="6"/>
  <c r="N5" i="6"/>
  <c r="O5" i="6"/>
  <c r="P5" i="6"/>
  <c r="Q5" i="6"/>
  <c r="J6" i="6"/>
  <c r="K6" i="6"/>
  <c r="L6" i="6"/>
  <c r="M6" i="6"/>
  <c r="N6" i="6"/>
  <c r="O6" i="6"/>
  <c r="P6" i="6"/>
  <c r="Q6" i="6"/>
  <c r="J7" i="6"/>
  <c r="K7" i="6"/>
  <c r="L7" i="6"/>
  <c r="M7" i="6"/>
  <c r="N7" i="6"/>
  <c r="O7" i="6"/>
  <c r="P7" i="6"/>
  <c r="Q7" i="6"/>
  <c r="J8" i="6"/>
  <c r="K8" i="6"/>
  <c r="L8" i="6"/>
  <c r="M8" i="6"/>
  <c r="N8" i="6"/>
  <c r="O8" i="6"/>
  <c r="P8" i="6"/>
  <c r="Q8" i="6"/>
  <c r="J9" i="6"/>
  <c r="K9" i="6"/>
  <c r="L9" i="6"/>
  <c r="M9" i="6"/>
  <c r="O9" i="6"/>
  <c r="P9" i="6"/>
  <c r="Q9" i="6"/>
  <c r="J10" i="6"/>
  <c r="K10" i="6"/>
  <c r="L10" i="6"/>
  <c r="M10" i="6"/>
  <c r="N10" i="6"/>
  <c r="O10" i="6"/>
  <c r="P10" i="6"/>
  <c r="Q10" i="6"/>
  <c r="J11" i="6"/>
  <c r="K11" i="6"/>
  <c r="L11" i="6"/>
  <c r="M11" i="6"/>
  <c r="N11" i="6"/>
  <c r="O11" i="6"/>
  <c r="P11" i="6"/>
  <c r="Q11" i="6"/>
  <c r="J12" i="6"/>
  <c r="K12" i="6"/>
  <c r="L12" i="6"/>
  <c r="M12" i="6"/>
  <c r="N12" i="6"/>
  <c r="O12" i="6"/>
  <c r="P12" i="6"/>
  <c r="Q12" i="6"/>
  <c r="J13" i="6"/>
  <c r="K13" i="6"/>
  <c r="L13" i="6"/>
  <c r="M13" i="6"/>
  <c r="N13" i="6"/>
  <c r="O13" i="6"/>
  <c r="P13" i="6"/>
  <c r="Q13" i="6"/>
  <c r="J14" i="6"/>
  <c r="K14" i="6"/>
  <c r="L14" i="6"/>
  <c r="M14" i="6"/>
  <c r="N14" i="6"/>
  <c r="O14" i="6"/>
  <c r="P14" i="6"/>
  <c r="Q14" i="6"/>
  <c r="J15" i="6"/>
  <c r="K15" i="6"/>
  <c r="L15" i="6"/>
  <c r="M15" i="6"/>
  <c r="N15" i="6"/>
  <c r="O15" i="6"/>
  <c r="P15" i="6"/>
  <c r="Q15" i="6"/>
  <c r="J16" i="6"/>
  <c r="K16" i="6"/>
  <c r="L16" i="6"/>
  <c r="M16" i="6"/>
  <c r="N16" i="6"/>
  <c r="O16" i="6"/>
  <c r="P16" i="6"/>
  <c r="Q16" i="6"/>
  <c r="J17" i="6"/>
  <c r="K17" i="6"/>
  <c r="L17" i="6"/>
  <c r="M17" i="6"/>
  <c r="N17" i="6"/>
  <c r="O17" i="6"/>
  <c r="P17" i="6"/>
  <c r="Q17" i="6"/>
  <c r="J18" i="6"/>
  <c r="K18" i="6"/>
  <c r="L18" i="6"/>
  <c r="M18" i="6"/>
  <c r="N18" i="6"/>
  <c r="O18" i="6"/>
  <c r="P18" i="6"/>
  <c r="Q18" i="6"/>
  <c r="J19" i="6"/>
  <c r="K19" i="6"/>
  <c r="L19" i="6"/>
  <c r="M19" i="6"/>
  <c r="N19" i="6"/>
  <c r="O19" i="6"/>
  <c r="P19" i="6"/>
  <c r="Q19" i="6"/>
  <c r="J20" i="6"/>
  <c r="K20" i="6"/>
  <c r="L20" i="6"/>
  <c r="M20" i="6"/>
  <c r="N20" i="6"/>
  <c r="O20" i="6"/>
  <c r="P20" i="6"/>
  <c r="Q20" i="6"/>
  <c r="J21" i="6"/>
  <c r="K21" i="6"/>
  <c r="L21" i="6"/>
  <c r="M21" i="6"/>
  <c r="N21" i="6"/>
  <c r="O21" i="6"/>
  <c r="P21" i="6"/>
  <c r="Q21" i="6"/>
  <c r="J22" i="6"/>
  <c r="K22" i="6"/>
  <c r="L22" i="6"/>
  <c r="M22" i="6"/>
  <c r="N22" i="6"/>
  <c r="O22" i="6"/>
  <c r="P22" i="6"/>
  <c r="Q22" i="6"/>
  <c r="J23" i="6"/>
  <c r="K23" i="6"/>
  <c r="L23" i="6"/>
  <c r="M23" i="6"/>
  <c r="N23" i="6"/>
  <c r="O23" i="6"/>
  <c r="P23" i="6"/>
  <c r="Q23" i="6"/>
  <c r="J24" i="6"/>
  <c r="K24" i="6"/>
  <c r="L24" i="6"/>
  <c r="M24" i="6"/>
  <c r="N24" i="6"/>
  <c r="O24" i="6"/>
  <c r="P24" i="6"/>
  <c r="Q24" i="6"/>
  <c r="J25" i="6"/>
  <c r="K25" i="6"/>
  <c r="L25" i="6"/>
  <c r="M25" i="6"/>
  <c r="N25" i="6"/>
  <c r="O25" i="6"/>
  <c r="P25" i="6"/>
  <c r="Q25" i="6"/>
  <c r="J26" i="6"/>
  <c r="K26" i="6"/>
  <c r="L26" i="6"/>
  <c r="M26" i="6"/>
  <c r="N26" i="6"/>
  <c r="O26" i="6"/>
  <c r="P26" i="6"/>
  <c r="Q26" i="6"/>
  <c r="J27" i="6"/>
  <c r="K27" i="6"/>
  <c r="L27" i="6"/>
  <c r="M27" i="6"/>
  <c r="N27" i="6"/>
  <c r="O27" i="6"/>
  <c r="P27" i="6"/>
  <c r="Q27" i="6"/>
  <c r="J28" i="6"/>
  <c r="K28" i="6"/>
  <c r="L28" i="6"/>
  <c r="M28" i="6"/>
  <c r="N28" i="6"/>
  <c r="O28" i="6"/>
  <c r="P28" i="6"/>
  <c r="Q28" i="6"/>
  <c r="J29" i="6"/>
  <c r="K29" i="6"/>
  <c r="L29" i="6"/>
  <c r="M29" i="6"/>
  <c r="N29" i="6"/>
  <c r="O29" i="6"/>
  <c r="P29" i="6"/>
  <c r="Q29" i="6"/>
  <c r="J30" i="6"/>
  <c r="K30" i="6"/>
  <c r="L30" i="6"/>
  <c r="M30" i="6"/>
  <c r="N30" i="6"/>
  <c r="O30" i="6"/>
  <c r="P30" i="6"/>
  <c r="Q30" i="6"/>
  <c r="J31" i="6"/>
  <c r="K31" i="6"/>
  <c r="L31" i="6"/>
  <c r="M31" i="6"/>
  <c r="N31" i="6"/>
  <c r="O31" i="6"/>
  <c r="P31" i="6"/>
  <c r="Q31" i="6"/>
  <c r="J32" i="6"/>
  <c r="K32" i="6"/>
  <c r="L32" i="6"/>
  <c r="M32" i="6"/>
  <c r="N32" i="6"/>
  <c r="O32" i="6"/>
  <c r="P32" i="6"/>
  <c r="Q32" i="6"/>
  <c r="J33" i="6"/>
  <c r="K33" i="6"/>
  <c r="L33" i="6"/>
  <c r="M33" i="6"/>
  <c r="N33" i="6"/>
  <c r="O33" i="6"/>
  <c r="P33" i="6"/>
  <c r="Q33" i="6"/>
  <c r="J34" i="6"/>
  <c r="K34" i="6"/>
  <c r="L34" i="6"/>
  <c r="M34" i="6"/>
  <c r="N34" i="6"/>
  <c r="O34" i="6"/>
  <c r="P34" i="6"/>
  <c r="Q34" i="6"/>
  <c r="J35" i="6"/>
  <c r="K35" i="6"/>
  <c r="L35" i="6"/>
  <c r="M35" i="6"/>
  <c r="N35" i="6"/>
  <c r="O35" i="6"/>
  <c r="P35" i="6"/>
  <c r="Q35" i="6"/>
  <c r="J36" i="6"/>
  <c r="K36" i="6"/>
  <c r="L36" i="6"/>
  <c r="M36" i="6"/>
  <c r="N36" i="6"/>
  <c r="O36" i="6"/>
  <c r="P36" i="6"/>
  <c r="Q36" i="6"/>
  <c r="J37" i="6"/>
  <c r="K37" i="6"/>
  <c r="L37" i="6"/>
  <c r="M37" i="6"/>
  <c r="N37" i="6"/>
  <c r="O37" i="6"/>
  <c r="P37" i="6"/>
  <c r="Q37" i="6"/>
  <c r="J38" i="6"/>
  <c r="K38" i="6"/>
  <c r="L38" i="6"/>
  <c r="M38" i="6"/>
  <c r="N38" i="6"/>
  <c r="O38" i="6"/>
  <c r="P38" i="6"/>
  <c r="Q38" i="6"/>
  <c r="J39" i="6"/>
  <c r="K39" i="6"/>
  <c r="L39" i="6"/>
  <c r="M39" i="6"/>
  <c r="N39" i="6"/>
  <c r="O39" i="6"/>
  <c r="P39" i="6"/>
  <c r="Q39" i="6"/>
  <c r="J40" i="6"/>
  <c r="K40" i="6"/>
  <c r="L40" i="6"/>
  <c r="M40" i="6"/>
  <c r="N40" i="6"/>
  <c r="O40" i="6"/>
  <c r="P40" i="6"/>
  <c r="Q40" i="6"/>
  <c r="J41" i="6"/>
  <c r="K41" i="6"/>
  <c r="L41" i="6"/>
  <c r="M41" i="6"/>
  <c r="N41" i="6"/>
  <c r="O41" i="6"/>
  <c r="P41" i="6"/>
  <c r="Q41" i="6"/>
  <c r="J42" i="6"/>
  <c r="K42" i="6"/>
  <c r="L42" i="6"/>
  <c r="M42" i="6"/>
  <c r="N42" i="6"/>
  <c r="O42" i="6"/>
  <c r="P42" i="6"/>
  <c r="Q42" i="6"/>
  <c r="B4" i="6"/>
  <c r="C4" i="6"/>
  <c r="D4" i="6"/>
  <c r="E4" i="6"/>
  <c r="F4" i="6"/>
  <c r="B5" i="6"/>
  <c r="C5" i="6"/>
  <c r="D5" i="6"/>
  <c r="E5" i="6"/>
  <c r="F5" i="6"/>
  <c r="B6" i="6"/>
  <c r="C6" i="6"/>
  <c r="D6" i="6"/>
  <c r="E6" i="6"/>
  <c r="F6" i="6"/>
  <c r="B7" i="6"/>
  <c r="C7" i="6"/>
  <c r="D7" i="6"/>
  <c r="E7" i="6"/>
  <c r="F7" i="6"/>
  <c r="B8" i="6"/>
  <c r="C8" i="6"/>
  <c r="D8" i="6"/>
  <c r="E8" i="6"/>
  <c r="F8" i="6"/>
  <c r="B9" i="6"/>
  <c r="C9" i="6"/>
  <c r="D9" i="6"/>
  <c r="E9" i="6"/>
  <c r="F9" i="6"/>
  <c r="B10" i="6"/>
  <c r="C10" i="6"/>
  <c r="D10" i="6"/>
  <c r="E10" i="6"/>
  <c r="F10" i="6"/>
  <c r="B11" i="6"/>
  <c r="C11" i="6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E14" i="6"/>
  <c r="F14" i="6"/>
  <c r="B15" i="6"/>
  <c r="C15" i="6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18" i="6"/>
  <c r="C18" i="6"/>
  <c r="D18" i="6"/>
  <c r="E18" i="6"/>
  <c r="F18" i="6"/>
  <c r="B19" i="6"/>
  <c r="C19" i="6"/>
  <c r="D19" i="6"/>
  <c r="E19" i="6"/>
  <c r="F19" i="6"/>
  <c r="B20" i="6"/>
  <c r="C20" i="6"/>
  <c r="D20" i="6"/>
  <c r="E20" i="6"/>
  <c r="F20" i="6"/>
  <c r="B21" i="6"/>
  <c r="C21" i="6"/>
  <c r="D21" i="6"/>
  <c r="E21" i="6"/>
  <c r="F21" i="6"/>
  <c r="B22" i="6"/>
  <c r="C22" i="6"/>
  <c r="D22" i="6"/>
  <c r="E22" i="6"/>
  <c r="F22" i="6"/>
  <c r="B23" i="6"/>
  <c r="C23" i="6"/>
  <c r="D23" i="6"/>
  <c r="E23" i="6"/>
  <c r="F23" i="6"/>
  <c r="B24" i="6"/>
  <c r="C24" i="6"/>
  <c r="D24" i="6"/>
  <c r="E24" i="6"/>
  <c r="F24" i="6"/>
  <c r="B25" i="6"/>
  <c r="C25" i="6"/>
  <c r="D25" i="6"/>
  <c r="E25" i="6"/>
  <c r="F25" i="6"/>
  <c r="B26" i="6"/>
  <c r="C26" i="6"/>
  <c r="D26" i="6"/>
  <c r="E26" i="6"/>
  <c r="F26" i="6"/>
  <c r="B27" i="6"/>
  <c r="C27" i="6"/>
  <c r="D27" i="6"/>
  <c r="E27" i="6"/>
  <c r="F27" i="6"/>
  <c r="B28" i="6"/>
  <c r="C28" i="6"/>
  <c r="D28" i="6"/>
  <c r="E28" i="6"/>
  <c r="F28" i="6"/>
  <c r="B29" i="6"/>
  <c r="C29" i="6"/>
  <c r="D29" i="6"/>
  <c r="E29" i="6"/>
  <c r="F29" i="6"/>
  <c r="B30" i="6"/>
  <c r="C30" i="6"/>
  <c r="D30" i="6"/>
  <c r="E30" i="6"/>
  <c r="F30" i="6"/>
  <c r="B31" i="6"/>
  <c r="C31" i="6"/>
  <c r="D31" i="6"/>
  <c r="E31" i="6"/>
  <c r="F31" i="6"/>
  <c r="B32" i="6"/>
  <c r="C32" i="6"/>
  <c r="D32" i="6"/>
  <c r="E32" i="6"/>
  <c r="F32" i="6"/>
  <c r="B33" i="6"/>
  <c r="C33" i="6"/>
  <c r="D33" i="6"/>
  <c r="E33" i="6"/>
  <c r="F33" i="6"/>
  <c r="B34" i="6"/>
  <c r="C34" i="6"/>
  <c r="D34" i="6"/>
  <c r="E34" i="6"/>
  <c r="F34" i="6"/>
  <c r="B35" i="6"/>
  <c r="C35" i="6"/>
  <c r="D35" i="6"/>
  <c r="E35" i="6"/>
  <c r="F35" i="6"/>
  <c r="B36" i="6"/>
  <c r="C36" i="6"/>
  <c r="D36" i="6"/>
  <c r="E36" i="6"/>
  <c r="F36" i="6"/>
  <c r="B37" i="6"/>
  <c r="C37" i="6"/>
  <c r="D37" i="6"/>
  <c r="E37" i="6"/>
  <c r="F37" i="6"/>
  <c r="B38" i="6"/>
  <c r="C38" i="6"/>
  <c r="D38" i="6"/>
  <c r="E38" i="6"/>
  <c r="F38" i="6"/>
  <c r="B39" i="6"/>
  <c r="C39" i="6"/>
  <c r="D39" i="6"/>
  <c r="E39" i="6"/>
  <c r="F39" i="6"/>
  <c r="B40" i="6"/>
  <c r="C40" i="6"/>
  <c r="D40" i="6"/>
  <c r="E40" i="6"/>
  <c r="F40" i="6"/>
  <c r="B41" i="6"/>
  <c r="C41" i="6"/>
  <c r="D41" i="6"/>
  <c r="E41" i="6"/>
  <c r="F41" i="6"/>
  <c r="B42" i="6"/>
  <c r="C42" i="6"/>
  <c r="D42" i="6"/>
  <c r="E42" i="6"/>
  <c r="F42" i="6"/>
  <c r="H4" i="6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3" i="6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" i="6"/>
  <c r="G3" i="6"/>
  <c r="C3" i="6"/>
  <c r="D3" i="6"/>
  <c r="E3" i="6"/>
  <c r="F3" i="6"/>
  <c r="J3" i="6"/>
  <c r="K3" i="6"/>
  <c r="L3" i="6"/>
  <c r="M3" i="6"/>
  <c r="O3" i="6"/>
  <c r="P3" i="6"/>
  <c r="Q3" i="6"/>
  <c r="B3" i="6"/>
  <c r="K45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T24" i="5"/>
  <c r="K24" i="5"/>
  <c r="K23" i="5"/>
  <c r="S22" i="5"/>
  <c r="K22" i="5"/>
  <c r="T21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T28" i="5" s="1"/>
  <c r="K6" i="5"/>
  <c r="S23" i="5" s="1"/>
  <c r="K5" i="5"/>
  <c r="K18" i="1"/>
  <c r="U27" i="4"/>
  <c r="N4" i="4"/>
  <c r="U4" i="4" s="1"/>
  <c r="N5" i="4"/>
  <c r="U5" i="4" s="1"/>
  <c r="N9" i="4"/>
  <c r="U9" i="4" s="1"/>
  <c r="N10" i="4"/>
  <c r="U10" i="4" s="1"/>
  <c r="N12" i="4"/>
  <c r="U12" i="4" s="1"/>
  <c r="N22" i="4"/>
  <c r="U22" i="4" s="1"/>
  <c r="N27" i="4"/>
  <c r="N28" i="4"/>
  <c r="U28" i="4" s="1"/>
  <c r="N38" i="4"/>
  <c r="U38" i="4" s="1"/>
  <c r="N42" i="4"/>
  <c r="U42" i="4" s="1"/>
  <c r="N3" i="4"/>
  <c r="U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K6" i="1"/>
  <c r="N3" i="6" s="1"/>
  <c r="K5" i="1"/>
  <c r="N37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F5" i="3"/>
  <c r="F6" i="3"/>
  <c r="F7" i="3"/>
  <c r="F8" i="3"/>
  <c r="F9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M6" i="3"/>
  <c r="M7" i="3"/>
  <c r="N11" i="3"/>
  <c r="M14" i="3"/>
  <c r="M15" i="3"/>
  <c r="M18" i="3"/>
  <c r="N18" i="3"/>
  <c r="M19" i="3"/>
  <c r="N19" i="3"/>
  <c r="M20" i="3"/>
  <c r="N20" i="3"/>
  <c r="M21" i="3"/>
  <c r="D21" i="3" s="1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P5" i="3"/>
  <c r="Q5" i="3" s="1"/>
  <c r="P6" i="3"/>
  <c r="Q6" i="3" s="1"/>
  <c r="P7" i="3"/>
  <c r="Q7" i="3" s="1"/>
  <c r="P8" i="3"/>
  <c r="Q8" i="3" s="1"/>
  <c r="P9" i="3"/>
  <c r="Q9" i="3" s="1"/>
  <c r="P10" i="3"/>
  <c r="Q10" i="3" s="1"/>
  <c r="F10" i="3" s="1"/>
  <c r="P11" i="3"/>
  <c r="Q11" i="3" s="1"/>
  <c r="P12" i="3"/>
  <c r="Q12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I5" i="3"/>
  <c r="M5" i="3" s="1"/>
  <c r="J5" i="3"/>
  <c r="K5" i="3"/>
  <c r="N5" i="3" s="1"/>
  <c r="L5" i="3"/>
  <c r="I6" i="3"/>
  <c r="J6" i="3"/>
  <c r="K6" i="3"/>
  <c r="N6" i="3" s="1"/>
  <c r="L6" i="3"/>
  <c r="I7" i="3"/>
  <c r="J7" i="3"/>
  <c r="K7" i="3"/>
  <c r="N7" i="3" s="1"/>
  <c r="L7" i="3"/>
  <c r="I8" i="3"/>
  <c r="M8" i="3" s="1"/>
  <c r="J8" i="3"/>
  <c r="K8" i="3"/>
  <c r="N8" i="3" s="1"/>
  <c r="L8" i="3"/>
  <c r="I9" i="3"/>
  <c r="M9" i="3" s="1"/>
  <c r="J9" i="3"/>
  <c r="K9" i="3"/>
  <c r="N9" i="3" s="1"/>
  <c r="L9" i="3"/>
  <c r="I10" i="3"/>
  <c r="M10" i="3" s="1"/>
  <c r="J10" i="3"/>
  <c r="K10" i="3"/>
  <c r="N10" i="3" s="1"/>
  <c r="L10" i="3"/>
  <c r="I11" i="3"/>
  <c r="J11" i="3"/>
  <c r="M11" i="3" s="1"/>
  <c r="K11" i="3"/>
  <c r="L11" i="3"/>
  <c r="I12" i="3"/>
  <c r="M12" i="3" s="1"/>
  <c r="J12" i="3"/>
  <c r="K12" i="3"/>
  <c r="N12" i="3" s="1"/>
  <c r="L12" i="3"/>
  <c r="I13" i="3"/>
  <c r="M13" i="3" s="1"/>
  <c r="J13" i="3"/>
  <c r="K13" i="3"/>
  <c r="N13" i="3" s="1"/>
  <c r="L13" i="3"/>
  <c r="I14" i="3"/>
  <c r="J14" i="3"/>
  <c r="K14" i="3"/>
  <c r="N14" i="3" s="1"/>
  <c r="L14" i="3"/>
  <c r="I15" i="3"/>
  <c r="J15" i="3"/>
  <c r="K15" i="3"/>
  <c r="N15" i="3" s="1"/>
  <c r="L15" i="3"/>
  <c r="I16" i="3"/>
  <c r="M16" i="3" s="1"/>
  <c r="J16" i="3"/>
  <c r="K16" i="3"/>
  <c r="N16" i="3" s="1"/>
  <c r="L16" i="3"/>
  <c r="I17" i="3"/>
  <c r="M17" i="3" s="1"/>
  <c r="J17" i="3"/>
  <c r="K17" i="3"/>
  <c r="N17" i="3" s="1"/>
  <c r="L17" i="3"/>
  <c r="I18" i="3"/>
  <c r="J18" i="3"/>
  <c r="K18" i="3"/>
  <c r="L18" i="3"/>
  <c r="I19" i="3"/>
  <c r="J19" i="3"/>
  <c r="K19" i="3"/>
  <c r="L19" i="3"/>
  <c r="I20" i="3"/>
  <c r="J20" i="3"/>
  <c r="K20" i="3"/>
  <c r="L20" i="3"/>
  <c r="I21" i="3"/>
  <c r="J21" i="3"/>
  <c r="K21" i="3"/>
  <c r="L21" i="3"/>
  <c r="I22" i="3"/>
  <c r="J22" i="3"/>
  <c r="K22" i="3"/>
  <c r="L22" i="3"/>
  <c r="I23" i="3"/>
  <c r="J23" i="3"/>
  <c r="K23" i="3"/>
  <c r="L23" i="3"/>
  <c r="I24" i="3"/>
  <c r="J24" i="3"/>
  <c r="K24" i="3"/>
  <c r="L24" i="3"/>
  <c r="I25" i="3"/>
  <c r="J25" i="3"/>
  <c r="K25" i="3"/>
  <c r="L25" i="3"/>
  <c r="I26" i="3"/>
  <c r="J26" i="3"/>
  <c r="K26" i="3"/>
  <c r="L26" i="3"/>
  <c r="I27" i="3"/>
  <c r="J27" i="3"/>
  <c r="K27" i="3"/>
  <c r="L27" i="3"/>
  <c r="I28" i="3"/>
  <c r="J28" i="3"/>
  <c r="K28" i="3"/>
  <c r="L28" i="3"/>
  <c r="I29" i="3"/>
  <c r="J29" i="3"/>
  <c r="K29" i="3"/>
  <c r="L29" i="3"/>
  <c r="I30" i="3"/>
  <c r="J30" i="3"/>
  <c r="K30" i="3"/>
  <c r="L30" i="3"/>
  <c r="I31" i="3"/>
  <c r="J31" i="3"/>
  <c r="K31" i="3"/>
  <c r="L31" i="3"/>
  <c r="I32" i="3"/>
  <c r="J32" i="3"/>
  <c r="K32" i="3"/>
  <c r="L32" i="3"/>
  <c r="I33" i="3"/>
  <c r="J33" i="3"/>
  <c r="K33" i="3"/>
  <c r="L33" i="3"/>
  <c r="I34" i="3"/>
  <c r="J34" i="3"/>
  <c r="K34" i="3"/>
  <c r="L34" i="3"/>
  <c r="I35" i="3"/>
  <c r="J35" i="3"/>
  <c r="K35" i="3"/>
  <c r="L35" i="3"/>
  <c r="I36" i="3"/>
  <c r="J36" i="3"/>
  <c r="K36" i="3"/>
  <c r="L36" i="3"/>
  <c r="I37" i="3"/>
  <c r="J37" i="3"/>
  <c r="K37" i="3"/>
  <c r="L37" i="3"/>
  <c r="P4" i="3"/>
  <c r="Q4" i="3" s="1"/>
  <c r="F4" i="3" s="1"/>
  <c r="K4" i="3"/>
  <c r="J4" i="3"/>
  <c r="L4" i="3"/>
  <c r="I4" i="3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4" i="3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S24" i="1"/>
  <c r="S25" i="1"/>
  <c r="S26" i="1"/>
  <c r="S27" i="1"/>
  <c r="S28" i="1"/>
  <c r="T28" i="1"/>
  <c r="S23" i="1"/>
  <c r="S22" i="1"/>
  <c r="S21" i="1"/>
  <c r="S20" i="1"/>
  <c r="K7" i="1"/>
  <c r="K9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N9" i="6" s="1"/>
  <c r="K11" i="1"/>
  <c r="K10" i="1"/>
  <c r="K8" i="1"/>
  <c r="N4" i="3" l="1"/>
  <c r="E4" i="3" s="1"/>
  <c r="T22" i="5"/>
  <c r="U22" i="5" s="1"/>
  <c r="T23" i="5"/>
  <c r="U23" i="5" s="1"/>
  <c r="T25" i="5"/>
  <c r="T26" i="5"/>
  <c r="T27" i="5"/>
  <c r="T20" i="5"/>
  <c r="S24" i="5"/>
  <c r="U24" i="5" s="1"/>
  <c r="S25" i="5"/>
  <c r="S20" i="5"/>
  <c r="S26" i="5"/>
  <c r="S21" i="5"/>
  <c r="U21" i="5" s="1"/>
  <c r="S27" i="5"/>
  <c r="S28" i="5"/>
  <c r="U28" i="5" s="1"/>
  <c r="N11" i="4"/>
  <c r="U11" i="4" s="1"/>
  <c r="N7" i="4"/>
  <c r="U7" i="4" s="1"/>
  <c r="F47" i="4"/>
  <c r="F48" i="4" s="1"/>
  <c r="Q135" i="4" a="1"/>
  <c r="Q135" i="4" s="1"/>
  <c r="N29" i="4"/>
  <c r="U29" i="4" s="1"/>
  <c r="N26" i="4"/>
  <c r="U26" i="4" s="1"/>
  <c r="N21" i="4"/>
  <c r="U21" i="4" s="1"/>
  <c r="N16" i="4"/>
  <c r="U16" i="4" s="1"/>
  <c r="N15" i="4"/>
  <c r="U15" i="4" s="1"/>
  <c r="N47" i="4"/>
  <c r="N8" i="4"/>
  <c r="U8" i="4" s="1"/>
  <c r="F91" i="4"/>
  <c r="M4" i="3"/>
  <c r="D4" i="3" s="1"/>
  <c r="J135" i="4" a="1"/>
  <c r="J135" i="4" s="1"/>
  <c r="J47" i="4" a="1"/>
  <c r="J47" i="4" s="1"/>
  <c r="Q47" i="4" a="1"/>
  <c r="Q47" i="4" s="1"/>
  <c r="B91" i="4" a="1"/>
  <c r="B91" i="4" s="1"/>
  <c r="B135" i="4" a="1"/>
  <c r="B135" i="4" s="1"/>
  <c r="J91" i="4" a="1"/>
  <c r="J91" i="4" s="1"/>
  <c r="Q91" i="4" a="1"/>
  <c r="Q91" i="4" s="1"/>
  <c r="T26" i="1"/>
  <c r="U26" i="1" s="1"/>
  <c r="B47" i="4" a="1"/>
  <c r="B47" i="4" s="1"/>
  <c r="J3" i="4" a="1"/>
  <c r="J3" i="4" s="1"/>
  <c r="Q3" i="4" a="1"/>
  <c r="Q3" i="4" s="1"/>
  <c r="T20" i="1"/>
  <c r="U20" i="1" s="1"/>
  <c r="B3" i="4" a="1"/>
  <c r="B3" i="4" s="1"/>
  <c r="F49" i="4"/>
  <c r="N48" i="4"/>
  <c r="U48" i="4" s="1"/>
  <c r="U47" i="4"/>
  <c r="N35" i="4"/>
  <c r="U35" i="4" s="1"/>
  <c r="N19" i="4"/>
  <c r="U19" i="4" s="1"/>
  <c r="N34" i="4"/>
  <c r="U34" i="4" s="1"/>
  <c r="N18" i="4"/>
  <c r="U18" i="4" s="1"/>
  <c r="N33" i="4"/>
  <c r="U33" i="4" s="1"/>
  <c r="N32" i="4"/>
  <c r="U32" i="4" s="1"/>
  <c r="N31" i="4"/>
  <c r="U31" i="4" s="1"/>
  <c r="N14" i="4"/>
  <c r="U14" i="4" s="1"/>
  <c r="N30" i="4"/>
  <c r="U30" i="4" s="1"/>
  <c r="N13" i="4"/>
  <c r="U13" i="4" s="1"/>
  <c r="N41" i="4"/>
  <c r="U41" i="4" s="1"/>
  <c r="N25" i="4"/>
  <c r="U25" i="4" s="1"/>
  <c r="N40" i="4"/>
  <c r="U40" i="4" s="1"/>
  <c r="N24" i="4"/>
  <c r="U24" i="4" s="1"/>
  <c r="N39" i="4"/>
  <c r="U39" i="4" s="1"/>
  <c r="N23" i="4"/>
  <c r="U23" i="4" s="1"/>
  <c r="N6" i="4"/>
  <c r="U6" i="4" s="1"/>
  <c r="N37" i="4"/>
  <c r="U37" i="4" s="1"/>
  <c r="N36" i="4"/>
  <c r="U36" i="4" s="1"/>
  <c r="N20" i="4"/>
  <c r="U20" i="4" s="1"/>
  <c r="N17" i="4"/>
  <c r="U17" i="4" s="1"/>
  <c r="T27" i="1"/>
  <c r="U27" i="1" s="1"/>
  <c r="T25" i="1"/>
  <c r="U25" i="1" s="1"/>
  <c r="T23" i="1"/>
  <c r="U23" i="1" s="1"/>
  <c r="T22" i="1"/>
  <c r="U22" i="1" s="1"/>
  <c r="T21" i="1"/>
  <c r="T24" i="1"/>
  <c r="U24" i="1" s="1"/>
  <c r="U28" i="1"/>
  <c r="S29" i="1"/>
  <c r="U27" i="5" l="1"/>
  <c r="U25" i="5"/>
  <c r="U26" i="5"/>
  <c r="T29" i="5"/>
  <c r="S29" i="5"/>
  <c r="U20" i="5"/>
  <c r="U29" i="5" s="1"/>
  <c r="N91" i="4"/>
  <c r="U91" i="4" s="1"/>
  <c r="F135" i="4"/>
  <c r="F92" i="4"/>
  <c r="N49" i="4"/>
  <c r="U49" i="4" s="1"/>
  <c r="F50" i="4"/>
  <c r="T29" i="1"/>
  <c r="U21" i="1"/>
  <c r="U29" i="1" s="1"/>
  <c r="F136" i="4" l="1"/>
  <c r="N135" i="4"/>
  <c r="U135" i="4" s="1"/>
  <c r="F93" i="4"/>
  <c r="N92" i="4"/>
  <c r="U92" i="4" s="1"/>
  <c r="F51" i="4"/>
  <c r="N50" i="4"/>
  <c r="U50" i="4" s="1"/>
  <c r="N93" i="4" l="1"/>
  <c r="U93" i="4" s="1"/>
  <c r="F94" i="4"/>
  <c r="F137" i="4"/>
  <c r="N136" i="4"/>
  <c r="U136" i="4" s="1"/>
  <c r="F52" i="4"/>
  <c r="N51" i="4"/>
  <c r="U51" i="4" s="1"/>
  <c r="N137" i="4" l="1"/>
  <c r="U137" i="4" s="1"/>
  <c r="F138" i="4"/>
  <c r="F95" i="4"/>
  <c r="N94" i="4"/>
  <c r="U94" i="4" s="1"/>
  <c r="F53" i="4"/>
  <c r="N52" i="4"/>
  <c r="U52" i="4" s="1"/>
  <c r="F96" i="4" l="1"/>
  <c r="N95" i="4"/>
  <c r="U95" i="4" s="1"/>
  <c r="F139" i="4"/>
  <c r="N138" i="4"/>
  <c r="U138" i="4" s="1"/>
  <c r="F54" i="4"/>
  <c r="N53" i="4"/>
  <c r="U53" i="4" s="1"/>
  <c r="N139" i="4" l="1"/>
  <c r="U139" i="4" s="1"/>
  <c r="F140" i="4"/>
  <c r="N96" i="4"/>
  <c r="U96" i="4" s="1"/>
  <c r="F97" i="4"/>
  <c r="N54" i="4"/>
  <c r="U54" i="4" s="1"/>
  <c r="F55" i="4"/>
  <c r="N97" i="4" l="1"/>
  <c r="U97" i="4" s="1"/>
  <c r="F98" i="4"/>
  <c r="N140" i="4"/>
  <c r="U140" i="4" s="1"/>
  <c r="F141" i="4"/>
  <c r="N55" i="4"/>
  <c r="U55" i="4" s="1"/>
  <c r="F56" i="4"/>
  <c r="N98" i="4" l="1"/>
  <c r="U98" i="4" s="1"/>
  <c r="F99" i="4"/>
  <c r="F142" i="4"/>
  <c r="N141" i="4"/>
  <c r="U141" i="4" s="1"/>
  <c r="F57" i="4"/>
  <c r="N56" i="4"/>
  <c r="U56" i="4" s="1"/>
  <c r="F143" i="4" l="1"/>
  <c r="N142" i="4"/>
  <c r="U142" i="4" s="1"/>
  <c r="F100" i="4"/>
  <c r="N99" i="4"/>
  <c r="U99" i="4" s="1"/>
  <c r="F58" i="4"/>
  <c r="N57" i="4"/>
  <c r="U57" i="4" s="1"/>
  <c r="N100" i="4" l="1"/>
  <c r="U100" i="4" s="1"/>
  <c r="F101" i="4"/>
  <c r="F144" i="4"/>
  <c r="N143" i="4"/>
  <c r="U143" i="4" s="1"/>
  <c r="F59" i="4"/>
  <c r="N58" i="4"/>
  <c r="U58" i="4" s="1"/>
  <c r="N101" i="4" l="1"/>
  <c r="U101" i="4" s="1"/>
  <c r="F102" i="4"/>
  <c r="F145" i="4"/>
  <c r="N144" i="4"/>
  <c r="U144" i="4" s="1"/>
  <c r="F60" i="4"/>
  <c r="N59" i="4"/>
  <c r="U59" i="4" s="1"/>
  <c r="F146" i="4" l="1"/>
  <c r="N145" i="4"/>
  <c r="U145" i="4" s="1"/>
  <c r="N102" i="4"/>
  <c r="U102" i="4" s="1"/>
  <c r="F103" i="4"/>
  <c r="N60" i="4"/>
  <c r="U60" i="4" s="1"/>
  <c r="F61" i="4"/>
  <c r="N103" i="4" l="1"/>
  <c r="U103" i="4" s="1"/>
  <c r="F104" i="4"/>
  <c r="N146" i="4"/>
  <c r="U146" i="4" s="1"/>
  <c r="F147" i="4"/>
  <c r="F62" i="4"/>
  <c r="N61" i="4"/>
  <c r="U61" i="4" s="1"/>
  <c r="F148" i="4" l="1"/>
  <c r="N147" i="4"/>
  <c r="U147" i="4" s="1"/>
  <c r="F105" i="4"/>
  <c r="N104" i="4"/>
  <c r="U104" i="4" s="1"/>
  <c r="F63" i="4"/>
  <c r="N62" i="4"/>
  <c r="U62" i="4" s="1"/>
  <c r="N105" i="4" l="1"/>
  <c r="U105" i="4" s="1"/>
  <c r="F106" i="4"/>
  <c r="N148" i="4"/>
  <c r="U148" i="4" s="1"/>
  <c r="F149" i="4"/>
  <c r="F64" i="4"/>
  <c r="N63" i="4"/>
  <c r="U63" i="4" s="1"/>
  <c r="N106" i="4" l="1"/>
  <c r="U106" i="4" s="1"/>
  <c r="F107" i="4"/>
  <c r="F150" i="4"/>
  <c r="N149" i="4"/>
  <c r="U149" i="4" s="1"/>
  <c r="F65" i="4"/>
  <c r="N64" i="4"/>
  <c r="U64" i="4" s="1"/>
  <c r="N150" i="4" l="1"/>
  <c r="U150" i="4" s="1"/>
  <c r="F151" i="4"/>
  <c r="N107" i="4"/>
  <c r="U107" i="4" s="1"/>
  <c r="F108" i="4"/>
  <c r="N65" i="4"/>
  <c r="U65" i="4" s="1"/>
  <c r="F66" i="4"/>
  <c r="F109" i="4" l="1"/>
  <c r="N108" i="4"/>
  <c r="U108" i="4" s="1"/>
  <c r="F152" i="4"/>
  <c r="N151" i="4"/>
  <c r="U151" i="4" s="1"/>
  <c r="F67" i="4"/>
  <c r="N66" i="4"/>
  <c r="U66" i="4" s="1"/>
  <c r="N152" i="4" l="1"/>
  <c r="U152" i="4" s="1"/>
  <c r="F153" i="4"/>
  <c r="F110" i="4"/>
  <c r="N109" i="4"/>
  <c r="U109" i="4" s="1"/>
  <c r="F68" i="4"/>
  <c r="N67" i="4"/>
  <c r="U67" i="4" s="1"/>
  <c r="N153" i="4" l="1"/>
  <c r="U153" i="4" s="1"/>
  <c r="F154" i="4"/>
  <c r="F111" i="4"/>
  <c r="N110" i="4"/>
  <c r="U110" i="4" s="1"/>
  <c r="F69" i="4"/>
  <c r="N68" i="4"/>
  <c r="U68" i="4" s="1"/>
  <c r="F112" i="4" l="1"/>
  <c r="N111" i="4"/>
  <c r="U111" i="4" s="1"/>
  <c r="F155" i="4"/>
  <c r="N154" i="4"/>
  <c r="U154" i="4" s="1"/>
  <c r="F70" i="4"/>
  <c r="N69" i="4"/>
  <c r="U69" i="4" s="1"/>
  <c r="N155" i="4" l="1"/>
  <c r="U155" i="4" s="1"/>
  <c r="F156" i="4"/>
  <c r="N112" i="4"/>
  <c r="U112" i="4" s="1"/>
  <c r="F113" i="4"/>
  <c r="N70" i="4"/>
  <c r="U70" i="4" s="1"/>
  <c r="F71" i="4"/>
  <c r="F114" i="4" l="1"/>
  <c r="N113" i="4"/>
  <c r="U113" i="4" s="1"/>
  <c r="N156" i="4"/>
  <c r="U156" i="4" s="1"/>
  <c r="F157" i="4"/>
  <c r="N71" i="4"/>
  <c r="U71" i="4" s="1"/>
  <c r="F72" i="4"/>
  <c r="N157" i="4" l="1"/>
  <c r="U157" i="4" s="1"/>
  <c r="F158" i="4"/>
  <c r="N114" i="4"/>
  <c r="U114" i="4" s="1"/>
  <c r="F115" i="4"/>
  <c r="F73" i="4"/>
  <c r="N72" i="4"/>
  <c r="U72" i="4" s="1"/>
  <c r="F116" i="4" l="1"/>
  <c r="N115" i="4"/>
  <c r="U115" i="4" s="1"/>
  <c r="F159" i="4"/>
  <c r="N158" i="4"/>
  <c r="U158" i="4" s="1"/>
  <c r="F74" i="4"/>
  <c r="N73" i="4"/>
  <c r="U73" i="4" s="1"/>
  <c r="F160" i="4" l="1"/>
  <c r="N159" i="4"/>
  <c r="U159" i="4" s="1"/>
  <c r="F117" i="4"/>
  <c r="N116" i="4"/>
  <c r="U116" i="4" s="1"/>
  <c r="F75" i="4"/>
  <c r="N74" i="4"/>
  <c r="U74" i="4" s="1"/>
  <c r="F118" i="4" l="1"/>
  <c r="N117" i="4"/>
  <c r="U117" i="4" s="1"/>
  <c r="N160" i="4"/>
  <c r="U160" i="4" s="1"/>
  <c r="F161" i="4"/>
  <c r="F76" i="4"/>
  <c r="N75" i="4"/>
  <c r="U75" i="4" s="1"/>
  <c r="F162" i="4" l="1"/>
  <c r="N161" i="4"/>
  <c r="U161" i="4" s="1"/>
  <c r="F119" i="4"/>
  <c r="N118" i="4"/>
  <c r="U118" i="4" s="1"/>
  <c r="N76" i="4"/>
  <c r="U76" i="4" s="1"/>
  <c r="F77" i="4"/>
  <c r="F120" i="4" l="1"/>
  <c r="N119" i="4"/>
  <c r="U119" i="4" s="1"/>
  <c r="F163" i="4"/>
  <c r="N162" i="4"/>
  <c r="U162" i="4" s="1"/>
  <c r="F78" i="4"/>
  <c r="N77" i="4"/>
  <c r="U77" i="4" s="1"/>
  <c r="F164" i="4" l="1"/>
  <c r="N163" i="4"/>
  <c r="U163" i="4" s="1"/>
  <c r="F121" i="4"/>
  <c r="N120" i="4"/>
  <c r="U120" i="4" s="1"/>
  <c r="F79" i="4"/>
  <c r="N78" i="4"/>
  <c r="U78" i="4" s="1"/>
  <c r="F122" i="4" l="1"/>
  <c r="N121" i="4"/>
  <c r="U121" i="4" s="1"/>
  <c r="N164" i="4"/>
  <c r="U164" i="4" s="1"/>
  <c r="F165" i="4"/>
  <c r="F80" i="4"/>
  <c r="N79" i="4"/>
  <c r="U79" i="4" s="1"/>
  <c r="F166" i="4" l="1"/>
  <c r="N165" i="4"/>
  <c r="U165" i="4" s="1"/>
  <c r="F123" i="4"/>
  <c r="N122" i="4"/>
  <c r="U122" i="4" s="1"/>
  <c r="F81" i="4"/>
  <c r="N80" i="4"/>
  <c r="U80" i="4" s="1"/>
  <c r="F124" i="4" l="1"/>
  <c r="N123" i="4"/>
  <c r="U123" i="4" s="1"/>
  <c r="F167" i="4"/>
  <c r="N166" i="4"/>
  <c r="U166" i="4" s="1"/>
  <c r="N81" i="4"/>
  <c r="U81" i="4" s="1"/>
  <c r="F82" i="4"/>
  <c r="N167" i="4" l="1"/>
  <c r="U167" i="4" s="1"/>
  <c r="F168" i="4"/>
  <c r="N124" i="4"/>
  <c r="U124" i="4" s="1"/>
  <c r="F125" i="4"/>
  <c r="F83" i="4"/>
  <c r="N82" i="4"/>
  <c r="U82" i="4" s="1"/>
  <c r="F126" i="4" l="1"/>
  <c r="N125" i="4"/>
  <c r="U125" i="4" s="1"/>
  <c r="N168" i="4"/>
  <c r="U168" i="4" s="1"/>
  <c r="F169" i="4"/>
  <c r="F84" i="4"/>
  <c r="N83" i="4"/>
  <c r="U83" i="4" s="1"/>
  <c r="N169" i="4" l="1"/>
  <c r="U169" i="4" s="1"/>
  <c r="F170" i="4"/>
  <c r="F127" i="4"/>
  <c r="N126" i="4"/>
  <c r="U126" i="4" s="1"/>
  <c r="F85" i="4"/>
  <c r="F86" i="4" s="1"/>
  <c r="N84" i="4"/>
  <c r="U84" i="4" s="1"/>
  <c r="N127" i="4" l="1"/>
  <c r="U127" i="4" s="1"/>
  <c r="F128" i="4"/>
  <c r="N170" i="4"/>
  <c r="U170" i="4" s="1"/>
  <c r="F171" i="4"/>
  <c r="N86" i="4"/>
  <c r="U86" i="4" s="1"/>
  <c r="N85" i="4"/>
  <c r="U85" i="4" s="1"/>
  <c r="F172" i="4" l="1"/>
  <c r="N171" i="4"/>
  <c r="U171" i="4" s="1"/>
  <c r="F129" i="4"/>
  <c r="N128" i="4"/>
  <c r="U128" i="4" s="1"/>
  <c r="F130" i="4" l="1"/>
  <c r="N130" i="4" s="1"/>
  <c r="U130" i="4" s="1"/>
  <c r="N129" i="4"/>
  <c r="U129" i="4" s="1"/>
  <c r="F173" i="4"/>
  <c r="N172" i="4"/>
  <c r="U172" i="4" s="1"/>
  <c r="F174" i="4" l="1"/>
  <c r="N174" i="4" s="1"/>
  <c r="U174" i="4" s="1"/>
  <c r="N173" i="4"/>
  <c r="U17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PC_User</author>
  </authors>
  <commentList>
    <comment ref="G6" authorId="0" shapeId="0" xr:uid="{B666B5DF-FB91-4486-8BA1-B386455DDADB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数字のみを入力して下さい</t>
        </r>
      </text>
    </comment>
    <comment ref="H6" authorId="0" shapeId="0" xr:uid="{51F383CA-AEAB-4D21-A04E-FF884631BD14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数字のみを入力してください</t>
        </r>
      </text>
    </comment>
    <comment ref="I6" authorId="0" shapeId="0" xr:uid="{FAF686A7-D700-48C9-81B6-A1813AC14EC5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数字のみを入力してください</t>
        </r>
      </text>
    </comment>
    <comment ref="R10" authorId="0" shapeId="0" xr:uid="{018B08DC-E879-4D6B-9B0E-A30DA2666E5B}">
      <text>
        <r>
          <rPr>
            <b/>
            <sz val="9"/>
            <color indexed="81"/>
            <rFont val="MS P ゴシック"/>
            <family val="3"/>
            <charset val="128"/>
          </rPr>
          <t>振込される際の振込名義を記載してください。</t>
        </r>
      </text>
    </comment>
    <comment ref="S11" authorId="0" shapeId="0" xr:uid="{A4D1E484-BC4A-4FC6-AFEF-CCD2359FA1C8}">
      <text>
        <r>
          <rPr>
            <b/>
            <sz val="9"/>
            <color indexed="81"/>
            <rFont val="MS P ゴシック"/>
            <family val="3"/>
            <charset val="128"/>
          </rPr>
          <t>大会開催が中止となった場合は、後日参加費を返金致しま
す。</t>
        </r>
      </text>
    </comment>
    <comment ref="R40" authorId="0" shapeId="0" xr:uid="{B96FE3CB-F6EE-4DD5-A0B8-9AC5A1E5B808}">
      <text>
        <r>
          <rPr>
            <b/>
            <sz val="9"/>
            <color indexed="81"/>
            <rFont val="MS P ゴシック"/>
            <family val="3"/>
            <charset val="128"/>
          </rPr>
          <t>ご留意事項等ございましたら、ご記入ください。（領収書を団体名で必要な方はご記入ください。）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PC_User</author>
  </authors>
  <commentList>
    <comment ref="G6" authorId="0" shapeId="0" xr:uid="{E0FEAB4C-46E3-4CB9-9166-A2F86B79A151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数字のみを入力して下さい</t>
        </r>
      </text>
    </comment>
    <comment ref="H6" authorId="0" shapeId="0" xr:uid="{B12E2156-9191-40CD-B7AD-77C38C819E43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数字のみを入力してください</t>
        </r>
      </text>
    </comment>
    <comment ref="I6" authorId="0" shapeId="0" xr:uid="{9DE7E956-F5B7-4078-A28A-130B34D8C02B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数字のみを入力してください</t>
        </r>
      </text>
    </comment>
    <comment ref="R10" authorId="0" shapeId="0" xr:uid="{84AF1084-3A40-4834-A427-18A7B50DAFBD}">
      <text>
        <r>
          <rPr>
            <b/>
            <sz val="9"/>
            <color indexed="81"/>
            <rFont val="MS P ゴシック"/>
            <family val="3"/>
            <charset val="128"/>
          </rPr>
          <t>振込される際の振込名義を記載してください。</t>
        </r>
      </text>
    </comment>
    <comment ref="S11" authorId="0" shapeId="0" xr:uid="{875C294D-AF52-45F6-A8AD-339676281999}">
      <text>
        <r>
          <rPr>
            <b/>
            <sz val="9"/>
            <color indexed="81"/>
            <rFont val="MS P ゴシック"/>
            <family val="3"/>
            <charset val="128"/>
          </rPr>
          <t>大会開催が中止となった場合は、後日参加費を返金致しま
す。</t>
        </r>
      </text>
    </comment>
    <comment ref="R40" authorId="0" shapeId="0" xr:uid="{A238BF1B-3AD7-489D-9932-CB1A80E1960E}">
      <text>
        <r>
          <rPr>
            <b/>
            <sz val="9"/>
            <color indexed="81"/>
            <rFont val="MS P ゴシック"/>
            <family val="3"/>
            <charset val="128"/>
          </rPr>
          <t>ご留意事項等ございましたら、ご記入ください。（領収書を団体名で必要な方はご記入ください。）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<sst xmlns="http://schemas.openxmlformats.org/spreadsheetml/2006/main" count="325" uniqueCount="108">
  <si>
    <t>No.</t>
  </si>
  <si>
    <t>No.</t>
    <phoneticPr fontId="1"/>
  </si>
  <si>
    <t>例</t>
    <rPh sb="0" eb="1">
      <t>レイ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</si>
  <si>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</si>
  <si>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</si>
  <si>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</si>
  <si>
    <t>セイ</t>
    <phoneticPr fontId="1"/>
  </si>
  <si>
    <t>メイ</t>
  </si>
  <si>
    <t>メイ</t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</si>
  <si>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</si>
  <si>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</si>
  <si>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出場種目</t>
    <rPh sb="0" eb="4">
      <t>シュツジョウシュモク</t>
    </rPh>
    <phoneticPr fontId="1"/>
  </si>
  <si>
    <t>菅</t>
    <rPh sb="0" eb="1">
      <t>カン</t>
    </rPh>
    <phoneticPr fontId="1"/>
  </si>
  <si>
    <t>慶次朗</t>
    <rPh sb="0" eb="3">
      <t>ケイジロウ</t>
    </rPh>
    <phoneticPr fontId="1"/>
  </si>
  <si>
    <t>カン</t>
    <phoneticPr fontId="1"/>
  </si>
  <si>
    <t>ケイジロウ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</si>
  <si>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</si>
  <si>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</si>
  <si>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</si>
  <si>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</si>
  <si>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カテゴリー</t>
  </si>
  <si>
    <t>カテゴリー</t>
    <phoneticPr fontId="1"/>
  </si>
  <si>
    <t>フルーレ</t>
  </si>
  <si>
    <t>フルーレ</t>
    <phoneticPr fontId="1"/>
  </si>
  <si>
    <t>エペ</t>
  </si>
  <si>
    <t>エペ</t>
    <phoneticPr fontId="1"/>
  </si>
  <si>
    <t>サーブル</t>
  </si>
  <si>
    <t>サーブル</t>
    <phoneticPr fontId="1"/>
  </si>
  <si>
    <t>イーグル</t>
    <phoneticPr fontId="1"/>
  </si>
  <si>
    <t>コング</t>
    <phoneticPr fontId="1"/>
  </si>
  <si>
    <t>ラビット</t>
    <phoneticPr fontId="1"/>
  </si>
  <si>
    <t>所属チーム名</t>
    <rPh sb="0" eb="2">
      <t>ショゾク</t>
    </rPh>
    <rPh sb="5" eb="6">
      <t>メイ</t>
    </rPh>
    <phoneticPr fontId="1"/>
  </si>
  <si>
    <t>所属略称（7文字以内）</t>
    <rPh sb="0" eb="2">
      <t>ショゾク</t>
    </rPh>
    <rPh sb="2" eb="4">
      <t>リャクショウ</t>
    </rPh>
    <rPh sb="6" eb="10">
      <t>モジイナイ</t>
    </rPh>
    <phoneticPr fontId="1"/>
  </si>
  <si>
    <t>申込責任者</t>
    <rPh sb="0" eb="2">
      <t>モウシコミ</t>
    </rPh>
    <rPh sb="2" eb="5">
      <t>セキニンシャ</t>
    </rPh>
    <phoneticPr fontId="1"/>
  </si>
  <si>
    <t>氏名</t>
    <rPh sb="0" eb="2">
      <t>シメイ</t>
    </rPh>
    <phoneticPr fontId="1"/>
  </si>
  <si>
    <t>フリガナ</t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</si>
  <si>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</si>
  <si>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</si>
  <si>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振込名義</t>
    <rPh sb="0" eb="4">
      <t>フリコミメイギ</t>
    </rPh>
    <phoneticPr fontId="1"/>
  </si>
  <si>
    <t>返金時の口座</t>
    <rPh sb="0" eb="3">
      <t>ヘンキンジ</t>
    </rPh>
    <rPh sb="4" eb="6">
      <t>コウザ</t>
    </rPh>
    <phoneticPr fontId="1"/>
  </si>
  <si>
    <t>銀行名</t>
    <rPh sb="0" eb="3">
      <t>ギンコウメイ</t>
    </rPh>
    <phoneticPr fontId="1"/>
  </si>
  <si>
    <t>店名</t>
    <rPh sb="0" eb="2">
      <t>テンメイ</t>
    </rPh>
    <phoneticPr fontId="1"/>
  </si>
  <si>
    <t>店番</t>
    <rPh sb="0" eb="2">
      <t>ミセバン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</si>
  <si>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</si>
  <si>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</si>
  <si>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名義</t>
    <rPh sb="0" eb="2">
      <t>メイギ</t>
    </rPh>
    <phoneticPr fontId="1"/>
  </si>
  <si>
    <t>イーグルの部</t>
    <rPh sb="5" eb="6">
      <t>ブ</t>
    </rPh>
    <phoneticPr fontId="1"/>
  </si>
  <si>
    <t>コングの部</t>
    <rPh sb="4" eb="5">
      <t>ブ</t>
    </rPh>
    <phoneticPr fontId="1"/>
  </si>
  <si>
    <t>ラビットの部</t>
    <rPh sb="5" eb="6">
      <t>ブ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</si>
  <si>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</si>
  <si>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</si>
  <si>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参加費</t>
    <rPh sb="0" eb="3">
      <t>サンカヒ</t>
    </rPh>
    <phoneticPr fontId="1"/>
  </si>
  <si>
    <t>合計</t>
    <rPh sb="0" eb="2">
      <t>ゴウケイ</t>
    </rPh>
    <phoneticPr fontId="1"/>
  </si>
  <si>
    <t>申込期限</t>
    <rPh sb="0" eb="4">
      <t>モウシコミキゲン</t>
    </rPh>
    <phoneticPr fontId="1"/>
  </si>
  <si>
    <t>2025年4月9日(水)　１７：００まで</t>
    <rPh sb="4" eb="5">
      <t>ネン</t>
    </rPh>
    <rPh sb="6" eb="7">
      <t>ガツ</t>
    </rPh>
    <rPh sb="8" eb="9">
      <t>ニチ</t>
    </rPh>
    <rPh sb="9" eb="12">
      <t>スイ</t>
    </rPh>
    <phoneticPr fontId="1"/>
  </si>
  <si>
    <t>振込先</t>
    <phoneticPr fontId="1"/>
  </si>
  <si>
    <t>備考</t>
    <rPh sb="0" eb="2">
      <t>ビコウ</t>
    </rPh>
    <phoneticPr fontId="1"/>
  </si>
  <si>
    <t>小学1年生</t>
    <rPh sb="0" eb="2">
      <t>ショウガク</t>
    </rPh>
    <rPh sb="3" eb="5">
      <t>ネンセイ</t>
    </rPh>
    <phoneticPr fontId="1"/>
  </si>
  <si>
    <t>小学2年生</t>
    <rPh sb="0" eb="2">
      <t>ショウガク</t>
    </rPh>
    <rPh sb="3" eb="5">
      <t>ネンセイ</t>
    </rPh>
    <phoneticPr fontId="1"/>
  </si>
  <si>
    <t>小学3年生</t>
    <rPh sb="0" eb="2">
      <t>ショウガク</t>
    </rPh>
    <rPh sb="3" eb="5">
      <t>ネンセイ</t>
    </rPh>
    <phoneticPr fontId="1"/>
  </si>
  <si>
    <t>小学4年生</t>
    <rPh sb="0" eb="2">
      <t>ショウガク</t>
    </rPh>
    <rPh sb="3" eb="5">
      <t>ネンセイ</t>
    </rPh>
    <phoneticPr fontId="1"/>
  </si>
  <si>
    <t>小学5年生</t>
    <rPh sb="0" eb="2">
      <t>ショウガク</t>
    </rPh>
    <rPh sb="3" eb="5">
      <t>ネンセイ</t>
    </rPh>
    <phoneticPr fontId="1"/>
  </si>
  <si>
    <t>小学6年生</t>
    <rPh sb="0" eb="2">
      <t>ショウガク</t>
    </rPh>
    <rPh sb="3" eb="5">
      <t>ネンセイ</t>
    </rPh>
    <phoneticPr fontId="1"/>
  </si>
  <si>
    <t>〇</t>
  </si>
  <si>
    <t>〇</t>
    <phoneticPr fontId="1"/>
  </si>
  <si>
    <t>信用組合　広島商銀</t>
    <rPh sb="0" eb="4">
      <t>シンヨウクミアイ</t>
    </rPh>
    <rPh sb="5" eb="7">
      <t>ヒロシマ</t>
    </rPh>
    <rPh sb="7" eb="8">
      <t>ショウ</t>
    </rPh>
    <rPh sb="8" eb="9">
      <t>ギン</t>
    </rPh>
    <phoneticPr fontId="1"/>
  </si>
  <si>
    <t>本店営業部</t>
    <rPh sb="0" eb="2">
      <t>ホンテン</t>
    </rPh>
    <rPh sb="2" eb="5">
      <t>エイギョウブ</t>
    </rPh>
    <phoneticPr fontId="1"/>
  </si>
  <si>
    <t>普通口座</t>
    <rPh sb="0" eb="4">
      <t>フツウコウザ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</si>
  <si>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</si>
  <si>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</si>
  <si>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所属名</t>
    <rPh sb="0" eb="3">
      <t>ショゾクメイ</t>
    </rPh>
    <phoneticPr fontId="1"/>
  </si>
  <si>
    <t>FT用</t>
    <rPh sb="2" eb="3">
      <t>ヨウ</t>
    </rPh>
    <phoneticPr fontId="1"/>
  </si>
  <si>
    <t>姓名</t>
    <rPh sb="0" eb="2">
      <t>セイメイ</t>
    </rPh>
    <phoneticPr fontId="1"/>
  </si>
  <si>
    <t>セイメイ</t>
    <phoneticPr fontId="1"/>
  </si>
  <si>
    <t>性別①</t>
    <rPh sb="0" eb="2">
      <t>セイベツ</t>
    </rPh>
    <phoneticPr fontId="1"/>
  </si>
  <si>
    <t>性別②</t>
    <rPh sb="0" eb="2">
      <t>セイベツ</t>
    </rPh>
    <phoneticPr fontId="1"/>
  </si>
  <si>
    <t>male</t>
    <phoneticPr fontId="1"/>
  </si>
  <si>
    <t>female</t>
    <phoneticPr fontId="1"/>
  </si>
  <si>
    <t>男子</t>
    <rPh sb="0" eb="2">
      <t>ダンシ</t>
    </rPh>
    <phoneticPr fontId="1"/>
  </si>
  <si>
    <t>所属名</t>
    <rPh sb="0" eb="2">
      <t>ショゾク</t>
    </rPh>
    <rPh sb="2" eb="3">
      <t>メイ</t>
    </rPh>
    <phoneticPr fontId="1"/>
  </si>
  <si>
    <t>女子</t>
    <rPh sb="0" eb="2">
      <t>ジョシ</t>
    </rPh>
    <phoneticPr fontId="1"/>
  </si>
  <si>
    <t>男女混合</t>
    <rPh sb="0" eb="4">
      <t>ダンジョコンゴウ</t>
    </rPh>
    <phoneticPr fontId="1"/>
  </si>
  <si>
    <t>ALETA FENCING TOUR 【Stage 1】　申込用紙</t>
    <rPh sb="29" eb="31">
      <t>モウシコミ</t>
    </rPh>
    <rPh sb="31" eb="33">
      <t>ヨウシ</t>
    </rPh>
    <phoneticPr fontId="1"/>
  </si>
  <si>
    <t>岩国</t>
    <rPh sb="0" eb="2">
      <t>イワクニ</t>
    </rPh>
    <phoneticPr fontId="1"/>
  </si>
  <si>
    <t>太郎</t>
    <rPh sb="0" eb="2">
      <t>タロウ</t>
    </rPh>
    <phoneticPr fontId="1"/>
  </si>
  <si>
    <t>イワクニ</t>
    <phoneticPr fontId="1"/>
  </si>
  <si>
    <t>タロウ</t>
    <phoneticPr fontId="1"/>
  </si>
  <si>
    <t>花子</t>
    <rPh sb="0" eb="2">
      <t>ハナコ</t>
    </rPh>
    <phoneticPr fontId="1"/>
  </si>
  <si>
    <t>ハナコ</t>
    <phoneticPr fontId="1"/>
  </si>
  <si>
    <t>広島</t>
    <rPh sb="0" eb="2">
      <t>ヒロシマ</t>
    </rPh>
    <phoneticPr fontId="1"/>
  </si>
  <si>
    <t>一郎</t>
    <rPh sb="0" eb="2">
      <t>イチロウ</t>
    </rPh>
    <phoneticPr fontId="1"/>
  </si>
  <si>
    <t>ヒロシマ</t>
    <phoneticPr fontId="1"/>
  </si>
  <si>
    <t>イチロウ</t>
    <phoneticPr fontId="1"/>
  </si>
  <si>
    <t>岩国ジュニアフェンシングクラブ</t>
    <rPh sb="0" eb="2">
      <t>イワクニ</t>
    </rPh>
    <phoneticPr fontId="1"/>
  </si>
  <si>
    <t>岩国JFC</t>
    <rPh sb="0" eb="2">
      <t>イワクニ</t>
    </rPh>
    <phoneticPr fontId="1"/>
  </si>
  <si>
    <t>岩国　一郎</t>
    <rPh sb="0" eb="2">
      <t>イワクニ</t>
    </rPh>
    <rPh sb="3" eb="5">
      <t>イチロウ</t>
    </rPh>
    <phoneticPr fontId="1"/>
  </si>
  <si>
    <t>イワクニ　イチロウ</t>
    <phoneticPr fontId="1"/>
  </si>
  <si>
    <t>山口県岩国市〇〇町■■番地▲号</t>
    <rPh sb="0" eb="3">
      <t>ヤマグチケン</t>
    </rPh>
    <rPh sb="3" eb="6">
      <t>イワクニシ</t>
    </rPh>
    <rPh sb="8" eb="9">
      <t>チョウ</t>
    </rPh>
    <rPh sb="11" eb="13">
      <t>バンチ</t>
    </rPh>
    <rPh sb="14" eb="15">
      <t>ゴウ</t>
    </rPh>
    <phoneticPr fontId="1"/>
  </si>
  <si>
    <t>090－〇×〇×ー□△〇×</t>
    <phoneticPr fontId="1"/>
  </si>
  <si>
    <t>岩国銀行</t>
    <rPh sb="0" eb="4">
      <t>イワクニギンコウ</t>
    </rPh>
    <phoneticPr fontId="1"/>
  </si>
  <si>
    <t>本店</t>
    <rPh sb="0" eb="2">
      <t>ホンテン</t>
    </rPh>
    <phoneticPr fontId="1"/>
  </si>
  <si>
    <t>普通</t>
    <rPh sb="0" eb="2">
      <t>フツウ</t>
    </rPh>
    <phoneticPr fontId="1"/>
  </si>
  <si>
    <t>岩国ジュニアフェンシングクラブで領収書がいただきたいです。</t>
    <rPh sb="0" eb="2">
      <t>イワクニ</t>
    </rPh>
    <rPh sb="16" eb="19">
      <t>リョウシュウショ</t>
    </rPh>
    <phoneticPr fontId="1"/>
  </si>
  <si>
    <t>（記入例）ALETA FENCING TOUR 【Stage 1】　申込用紙</t>
    <rPh sb="1" eb="4">
      <t>キニュウレイ</t>
    </rPh>
    <rPh sb="34" eb="36">
      <t>モウシコミ</t>
    </rPh>
    <rPh sb="36" eb="38">
      <t>ヨウシ</t>
    </rPh>
    <phoneticPr fontId="1"/>
  </si>
  <si>
    <t>所属略称</t>
    <rPh sb="0" eb="2">
      <t>ショゾク</t>
    </rPh>
    <rPh sb="2" eb="4">
      <t>リャクショウ</t>
    </rPh>
    <phoneticPr fontId="1"/>
  </si>
  <si>
    <t>協会登録番号</t>
    <rPh sb="0" eb="2">
      <t>キョウカイ</t>
    </rPh>
    <rPh sb="2" eb="6">
      <t>トウロクバンゴウ</t>
    </rPh>
    <phoneticPr fontId="1"/>
  </si>
  <si>
    <t>F10019001</t>
    <phoneticPr fontId="1"/>
  </si>
  <si>
    <t>協会登録番号</t>
    <rPh sb="0" eb="4">
      <t>キョウカイトウロク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</si>
</sst>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&quot;年&quot;"/>
    <numFmt numFmtId="177" formatCode="0&quot;月&quot;"/>
    <numFmt numFmtId="178" formatCode="0&quot;日&quot;"/>
    <numFmt numFmtId="179" formatCode="0&quot;名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36"/>
      <color theme="0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295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31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6" fontId="3" fillId="3" borderId="10" xfId="0" applyNumberFormat="1" applyFont="1" applyFill="1" applyBorder="1">
      <alignment vertical="center"/>
    </xf>
    <xf numFmtId="177" fontId="3" fillId="3" borderId="11" xfId="0" applyNumberFormat="1" applyFont="1" applyFill="1" applyBorder="1">
      <alignment vertical="center"/>
    </xf>
    <xf numFmtId="178" fontId="3" fillId="3" borderId="12" xfId="0" applyNumberFormat="1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7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7" xfId="0" applyNumberFormat="1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9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9" fontId="2" fillId="0" borderId="27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1" fontId="10" fillId="0" borderId="22" xfId="0" applyNumberFormat="1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11" borderId="0" xfId="0" applyFont="1" applyFill="1" applyAlignment="1">
      <alignment horizontal="centerContinuous" vertical="center"/>
    </xf>
    <xf numFmtId="0" fontId="12" fillId="11" borderId="0" xfId="0" applyFont="1" applyFill="1" applyAlignment="1">
      <alignment horizontal="centerContinuous" vertical="center"/>
    </xf>
    <xf numFmtId="5" fontId="13" fillId="0" borderId="20" xfId="0" applyNumberFormat="1" applyFont="1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7" fillId="0" borderId="10" xfId="0" applyNumberFormat="1" applyFont="1" applyBorder="1" applyProtection="1">
      <alignment vertical="center"/>
      <protection locked="0"/>
    </xf>
    <xf numFmtId="177" fontId="7" fillId="0" borderId="11" xfId="0" applyNumberFormat="1" applyFont="1" applyBorder="1" applyProtection="1">
      <alignment vertical="center"/>
      <protection locked="0"/>
    </xf>
    <xf numFmtId="178" fontId="7" fillId="0" borderId="12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6" fontId="7" fillId="0" borderId="44" xfId="0" applyNumberFormat="1" applyFont="1" applyBorder="1" applyProtection="1">
      <alignment vertical="center"/>
      <protection locked="0"/>
    </xf>
    <xf numFmtId="177" fontId="7" fillId="0" borderId="45" xfId="0" applyNumberFormat="1" applyFont="1" applyBorder="1" applyProtection="1">
      <alignment vertical="center"/>
      <protection locked="0"/>
    </xf>
    <xf numFmtId="178" fontId="7" fillId="0" borderId="46" xfId="0" applyNumberFormat="1" applyFont="1" applyBorder="1" applyProtection="1">
      <alignment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176" fontId="14" fillId="0" borderId="10" xfId="0" applyNumberFormat="1" applyFont="1" applyBorder="1" applyProtection="1">
      <alignment vertical="center"/>
      <protection locked="0"/>
    </xf>
    <xf numFmtId="177" fontId="14" fillId="0" borderId="11" xfId="0" applyNumberFormat="1" applyFont="1" applyBorder="1" applyProtection="1">
      <alignment vertical="center"/>
      <protection locked="0"/>
    </xf>
    <xf numFmtId="178" fontId="14" fillId="0" borderId="12" xfId="0" applyNumberFormat="1" applyFont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>
      <alignment horizontal="center" vertical="center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9" fillId="4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14" fillId="0" borderId="61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5" fillId="4" borderId="63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14" fillId="0" borderId="65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15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2952"/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775D-FB42-48FE-9378-6C798A285565}">
  <sheetPr>
    <tabColor theme="2" tint="-0.749992370372631"/>
    <pageSetUpPr fitToPage="1"/>
  </sheetPr>
  <dimension ref="A1:V45"/>
  <sheetViews>
    <sheetView view="pageBreakPreview" zoomScale="85" zoomScaleNormal="55" zoomScaleSheetLayoutView="85" workbookViewId="0">
      <selection activeCell="O11" sqref="O11"/>
    </sheetView>
  </sheetViews>
  <sheetFormatPr defaultRowHeight="18.75"/>
  <cols>
    <col min="1" max="1" width="4.375" style="1" bestFit="1" customWidth="1"/>
    <col min="2" max="5" width="19.25" customWidth="1"/>
    <col min="7" max="7" width="8.125" bestFit="1" customWidth="1"/>
    <col min="8" max="9" width="5.875" bestFit="1" customWidth="1"/>
    <col min="10" max="10" width="10.375" bestFit="1" customWidth="1"/>
    <col min="11" max="11" width="12.125" bestFit="1" customWidth="1"/>
    <col min="12" max="14" width="9.75" customWidth="1"/>
    <col min="15" max="15" width="14.5" bestFit="1" customWidth="1"/>
    <col min="16" max="16" width="12.375" customWidth="1"/>
    <col min="17" max="17" width="25" customWidth="1"/>
    <col min="18" max="18" width="13.5" bestFit="1" customWidth="1"/>
    <col min="19" max="19" width="9.25" customWidth="1"/>
  </cols>
  <sheetData>
    <row r="1" spans="1:22" ht="57" customHeight="1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3" spans="1:22" ht="29.25" customHeight="1" thickBot="1">
      <c r="A3" s="4"/>
      <c r="B3" s="2"/>
      <c r="C3" s="2"/>
      <c r="D3" s="2"/>
      <c r="E3" s="2"/>
      <c r="F3" s="2"/>
      <c r="G3" s="124" t="s">
        <v>19</v>
      </c>
      <c r="H3" s="125"/>
      <c r="I3" s="126"/>
      <c r="J3" s="2"/>
      <c r="K3" s="2"/>
      <c r="L3" s="124" t="s">
        <v>11</v>
      </c>
      <c r="M3" s="125"/>
      <c r="N3" s="126"/>
    </row>
    <row r="4" spans="1:22" ht="29.25" customHeight="1" thickTop="1">
      <c r="A4" s="37" t="s">
        <v>1</v>
      </c>
      <c r="B4" s="38" t="s">
        <v>3</v>
      </c>
      <c r="C4" s="38" t="s">
        <v>4</v>
      </c>
      <c r="D4" s="38" t="s">
        <v>6</v>
      </c>
      <c r="E4" s="38" t="s">
        <v>8</v>
      </c>
      <c r="F4" s="39" t="s">
        <v>9</v>
      </c>
      <c r="G4" s="40" t="s">
        <v>10</v>
      </c>
      <c r="H4" s="41" t="s">
        <v>16</v>
      </c>
      <c r="I4" s="42" t="s">
        <v>17</v>
      </c>
      <c r="J4" s="48" t="s">
        <v>18</v>
      </c>
      <c r="K4" s="51" t="s">
        <v>21</v>
      </c>
      <c r="L4" s="49" t="s">
        <v>23</v>
      </c>
      <c r="M4" s="41" t="s">
        <v>25</v>
      </c>
      <c r="N4" s="86" t="s">
        <v>27</v>
      </c>
      <c r="O4" s="91" t="s">
        <v>105</v>
      </c>
      <c r="Q4" s="30" t="s">
        <v>31</v>
      </c>
      <c r="R4" s="127" t="s">
        <v>93</v>
      </c>
      <c r="S4" s="128"/>
      <c r="T4" s="128"/>
      <c r="U4" s="128"/>
      <c r="V4" s="129"/>
    </row>
    <row r="5" spans="1:22" ht="30.75" customHeight="1">
      <c r="A5" s="44" t="s">
        <v>2</v>
      </c>
      <c r="B5" s="7" t="s">
        <v>12</v>
      </c>
      <c r="C5" s="7" t="s">
        <v>13</v>
      </c>
      <c r="D5" s="7" t="s">
        <v>14</v>
      </c>
      <c r="E5" s="7" t="s">
        <v>15</v>
      </c>
      <c r="F5" s="6" t="s">
        <v>50</v>
      </c>
      <c r="G5" s="8">
        <v>2016</v>
      </c>
      <c r="H5" s="9">
        <v>10</v>
      </c>
      <c r="I5" s="10">
        <v>31</v>
      </c>
      <c r="J5" s="5" t="s">
        <v>59</v>
      </c>
      <c r="K5" s="52" t="str">
        <f>IFERROR(VLOOKUP(J5,タグ!E3:F8,2,FALSE),"")</f>
        <v>コング</v>
      </c>
      <c r="L5" s="50" t="s">
        <v>63</v>
      </c>
      <c r="M5" s="11"/>
      <c r="N5" s="87" t="s">
        <v>63</v>
      </c>
      <c r="O5" s="92" t="s">
        <v>106</v>
      </c>
      <c r="Q5" s="31" t="s">
        <v>32</v>
      </c>
      <c r="R5" s="117" t="s">
        <v>94</v>
      </c>
      <c r="S5" s="117"/>
      <c r="T5" s="117"/>
      <c r="U5" s="117"/>
      <c r="V5" s="118"/>
    </row>
    <row r="6" spans="1:22" ht="22.5" customHeight="1">
      <c r="A6" s="46">
        <v>1</v>
      </c>
      <c r="B6" s="77" t="s">
        <v>83</v>
      </c>
      <c r="C6" s="77" t="s">
        <v>84</v>
      </c>
      <c r="D6" s="77" t="s">
        <v>85</v>
      </c>
      <c r="E6" s="77" t="s">
        <v>86</v>
      </c>
      <c r="F6" s="78" t="s">
        <v>50</v>
      </c>
      <c r="G6" s="79">
        <v>2018</v>
      </c>
      <c r="H6" s="80">
        <v>6</v>
      </c>
      <c r="I6" s="81">
        <v>4</v>
      </c>
      <c r="J6" s="82" t="s">
        <v>57</v>
      </c>
      <c r="K6" s="83" t="str">
        <f>IFERROR(VLOOKUP(J6,タグ!E3:F8,2,FALSE),"")</f>
        <v>ラビット</v>
      </c>
      <c r="L6" s="84" t="s">
        <v>63</v>
      </c>
      <c r="M6" s="85" t="s">
        <v>63</v>
      </c>
      <c r="N6" s="88"/>
      <c r="O6" s="93"/>
      <c r="Q6" s="119" t="s">
        <v>33</v>
      </c>
      <c r="R6" s="13" t="s">
        <v>34</v>
      </c>
      <c r="S6" s="121" t="s">
        <v>95</v>
      </c>
      <c r="T6" s="117"/>
      <c r="U6" s="117"/>
      <c r="V6" s="118"/>
    </row>
    <row r="7" spans="1:22" ht="22.5" customHeight="1">
      <c r="A7" s="46">
        <v>2</v>
      </c>
      <c r="B7" s="77" t="s">
        <v>83</v>
      </c>
      <c r="C7" s="77" t="s">
        <v>87</v>
      </c>
      <c r="D7" s="77" t="s">
        <v>85</v>
      </c>
      <c r="E7" s="77" t="s">
        <v>88</v>
      </c>
      <c r="F7" s="78" t="s">
        <v>49</v>
      </c>
      <c r="G7" s="79">
        <v>2016</v>
      </c>
      <c r="H7" s="80">
        <v>4</v>
      </c>
      <c r="I7" s="81">
        <v>3</v>
      </c>
      <c r="J7" s="82" t="s">
        <v>60</v>
      </c>
      <c r="K7" s="83" t="str">
        <f>IFERROR(VLOOKUP(J7,タグ!E3:F8,2,FALSE),"")</f>
        <v>コング</v>
      </c>
      <c r="L7" s="84" t="s">
        <v>63</v>
      </c>
      <c r="M7" s="85"/>
      <c r="N7" s="88"/>
      <c r="O7" s="93"/>
      <c r="Q7" s="119"/>
      <c r="R7" s="13" t="s">
        <v>35</v>
      </c>
      <c r="S7" s="117" t="s">
        <v>96</v>
      </c>
      <c r="T7" s="117"/>
      <c r="U7" s="117"/>
      <c r="V7" s="118"/>
    </row>
    <row r="8" spans="1:22" ht="22.5" customHeight="1">
      <c r="A8" s="46">
        <v>3</v>
      </c>
      <c r="B8" s="77" t="s">
        <v>89</v>
      </c>
      <c r="C8" s="77" t="s">
        <v>90</v>
      </c>
      <c r="D8" s="77" t="s">
        <v>91</v>
      </c>
      <c r="E8" s="77" t="s">
        <v>92</v>
      </c>
      <c r="F8" s="78" t="s">
        <v>50</v>
      </c>
      <c r="G8" s="79">
        <v>2013</v>
      </c>
      <c r="H8" s="80">
        <v>9</v>
      </c>
      <c r="I8" s="81">
        <v>6</v>
      </c>
      <c r="J8" s="82" t="s">
        <v>62</v>
      </c>
      <c r="K8" s="83" t="str">
        <f>IFERROR(VLOOKUP(J8,タグ!E3:F8,2,FALSE),"")</f>
        <v>イーグル</v>
      </c>
      <c r="L8" s="84"/>
      <c r="M8" s="85"/>
      <c r="N8" s="88" t="s">
        <v>63</v>
      </c>
      <c r="O8" s="93"/>
      <c r="Q8" s="119"/>
      <c r="R8" s="13" t="s">
        <v>36</v>
      </c>
      <c r="S8" s="117" t="s">
        <v>97</v>
      </c>
      <c r="T8" s="117"/>
      <c r="U8" s="117"/>
      <c r="V8" s="118"/>
    </row>
    <row r="9" spans="1:22" ht="22.5" customHeight="1">
      <c r="A9" s="46">
        <v>4</v>
      </c>
      <c r="B9" s="77"/>
      <c r="C9" s="77"/>
      <c r="D9" s="77"/>
      <c r="E9" s="77"/>
      <c r="F9" s="78"/>
      <c r="G9" s="79"/>
      <c r="H9" s="80"/>
      <c r="I9" s="81"/>
      <c r="J9" s="82"/>
      <c r="K9" s="83" t="str">
        <f>IFERROR(VLOOKUP(J9,タグ!E3:F8,2,FALSE),"")</f>
        <v/>
      </c>
      <c r="L9" s="84"/>
      <c r="M9" s="85"/>
      <c r="N9" s="88"/>
      <c r="O9" s="93"/>
      <c r="Q9" s="119"/>
      <c r="R9" s="13" t="s">
        <v>37</v>
      </c>
      <c r="S9" s="117" t="s">
        <v>98</v>
      </c>
      <c r="T9" s="117"/>
      <c r="U9" s="117"/>
      <c r="V9" s="118"/>
    </row>
    <row r="10" spans="1:22" ht="22.5" customHeight="1">
      <c r="A10" s="46">
        <v>5</v>
      </c>
      <c r="B10" s="77"/>
      <c r="C10" s="77"/>
      <c r="D10" s="77"/>
      <c r="E10" s="77"/>
      <c r="F10" s="78"/>
      <c r="G10" s="79"/>
      <c r="H10" s="80"/>
      <c r="I10" s="81"/>
      <c r="J10" s="82"/>
      <c r="K10" s="83" t="str">
        <f>IFERROR(VLOOKUP(J10,タグ!E3:F8,2,FALSE),"")</f>
        <v/>
      </c>
      <c r="L10" s="84"/>
      <c r="M10" s="85"/>
      <c r="N10" s="88"/>
      <c r="O10" s="93"/>
      <c r="Q10" s="31" t="s">
        <v>38</v>
      </c>
      <c r="R10" s="117" t="s">
        <v>96</v>
      </c>
      <c r="S10" s="117"/>
      <c r="T10" s="117"/>
      <c r="U10" s="117"/>
      <c r="V10" s="118"/>
    </row>
    <row r="11" spans="1:22" ht="22.5" customHeight="1">
      <c r="A11" s="46">
        <v>6</v>
      </c>
      <c r="B11" s="77"/>
      <c r="C11" s="77"/>
      <c r="D11" s="77"/>
      <c r="E11" s="77"/>
      <c r="F11" s="78"/>
      <c r="G11" s="79"/>
      <c r="H11" s="80"/>
      <c r="I11" s="81"/>
      <c r="J11" s="82"/>
      <c r="K11" s="83" t="str">
        <f>IFERROR(VLOOKUP(J11,タグ!E3:F8,2,FALSE),"")</f>
        <v/>
      </c>
      <c r="L11" s="84"/>
      <c r="M11" s="85"/>
      <c r="N11" s="88"/>
      <c r="O11" s="93"/>
      <c r="Q11" s="119" t="s">
        <v>39</v>
      </c>
      <c r="R11" s="13" t="s">
        <v>40</v>
      </c>
      <c r="S11" s="121" t="s">
        <v>99</v>
      </c>
      <c r="T11" s="121"/>
      <c r="U11" s="121"/>
      <c r="V11" s="118"/>
    </row>
    <row r="12" spans="1:22" ht="22.5" customHeight="1">
      <c r="A12" s="46">
        <v>7</v>
      </c>
      <c r="B12" s="77"/>
      <c r="C12" s="77"/>
      <c r="D12" s="77"/>
      <c r="E12" s="77"/>
      <c r="F12" s="78"/>
      <c r="G12" s="79"/>
      <c r="H12" s="80"/>
      <c r="I12" s="81"/>
      <c r="J12" s="82"/>
      <c r="K12" s="83" t="str">
        <f>IFERROR(VLOOKUP(J12,タグ!E3:F8,2,FALSE),"")</f>
        <v/>
      </c>
      <c r="L12" s="84"/>
      <c r="M12" s="85"/>
      <c r="N12" s="88"/>
      <c r="O12" s="93"/>
      <c r="Q12" s="119"/>
      <c r="R12" s="13" t="s">
        <v>41</v>
      </c>
      <c r="S12" s="121" t="s">
        <v>100</v>
      </c>
      <c r="T12" s="121"/>
      <c r="U12" s="121"/>
      <c r="V12" s="118"/>
    </row>
    <row r="13" spans="1:22" ht="22.5" customHeight="1">
      <c r="A13" s="46">
        <v>8</v>
      </c>
      <c r="B13" s="77"/>
      <c r="C13" s="77"/>
      <c r="D13" s="77"/>
      <c r="E13" s="77"/>
      <c r="F13" s="78"/>
      <c r="G13" s="79"/>
      <c r="H13" s="80"/>
      <c r="I13" s="81"/>
      <c r="J13" s="82"/>
      <c r="K13" s="83" t="str">
        <f>IFERROR(VLOOKUP(J13,タグ!E3:F8,2,FALSE),"")</f>
        <v/>
      </c>
      <c r="L13" s="84"/>
      <c r="M13" s="85"/>
      <c r="N13" s="88"/>
      <c r="O13" s="93"/>
      <c r="Q13" s="119"/>
      <c r="R13" s="13" t="s">
        <v>42</v>
      </c>
      <c r="S13" s="121">
        <v>18</v>
      </c>
      <c r="T13" s="121"/>
      <c r="U13" s="121"/>
      <c r="V13" s="118"/>
    </row>
    <row r="14" spans="1:22" ht="22.5" customHeight="1">
      <c r="A14" s="46">
        <v>9</v>
      </c>
      <c r="B14" s="77"/>
      <c r="C14" s="77"/>
      <c r="D14" s="77"/>
      <c r="E14" s="77"/>
      <c r="F14" s="78"/>
      <c r="G14" s="79"/>
      <c r="H14" s="80"/>
      <c r="I14" s="81"/>
      <c r="J14" s="82"/>
      <c r="K14" s="83" t="str">
        <f>IFERROR(VLOOKUP(J14,タグ!E3:F8,2,FALSE),"")</f>
        <v/>
      </c>
      <c r="L14" s="84"/>
      <c r="M14" s="85"/>
      <c r="N14" s="88"/>
      <c r="O14" s="93"/>
      <c r="Q14" s="119"/>
      <c r="R14" s="13" t="s">
        <v>43</v>
      </c>
      <c r="S14" s="121" t="s">
        <v>101</v>
      </c>
      <c r="T14" s="121"/>
      <c r="U14" s="121"/>
      <c r="V14" s="118"/>
    </row>
    <row r="15" spans="1:22" ht="22.5" customHeight="1">
      <c r="A15" s="46">
        <v>10</v>
      </c>
      <c r="B15" s="77"/>
      <c r="C15" s="77"/>
      <c r="D15" s="77"/>
      <c r="E15" s="77"/>
      <c r="F15" s="78"/>
      <c r="G15" s="79"/>
      <c r="H15" s="80"/>
      <c r="I15" s="81"/>
      <c r="J15" s="82"/>
      <c r="K15" s="83" t="str">
        <f>IFERROR(VLOOKUP(J15,タグ!E3:F8,2,FALSE),"")</f>
        <v/>
      </c>
      <c r="L15" s="84"/>
      <c r="M15" s="85"/>
      <c r="N15" s="88"/>
      <c r="O15" s="93"/>
      <c r="Q15" s="119"/>
      <c r="R15" s="13" t="s">
        <v>44</v>
      </c>
      <c r="S15" s="121">
        <v>1892025</v>
      </c>
      <c r="T15" s="121"/>
      <c r="U15" s="121"/>
      <c r="V15" s="118"/>
    </row>
    <row r="16" spans="1:22" ht="22.5" customHeight="1" thickBot="1">
      <c r="A16" s="46">
        <v>11</v>
      </c>
      <c r="B16" s="77"/>
      <c r="C16" s="77"/>
      <c r="D16" s="77"/>
      <c r="E16" s="77"/>
      <c r="F16" s="78"/>
      <c r="G16" s="79"/>
      <c r="H16" s="80"/>
      <c r="I16" s="81"/>
      <c r="J16" s="82"/>
      <c r="K16" s="83" t="str">
        <f>IFERROR(VLOOKUP(J16,タグ!E3:F8,2,FALSE),"")</f>
        <v/>
      </c>
      <c r="L16" s="84"/>
      <c r="M16" s="85"/>
      <c r="N16" s="88"/>
      <c r="O16" s="93"/>
      <c r="Q16" s="120"/>
      <c r="R16" s="32" t="s">
        <v>45</v>
      </c>
      <c r="S16" s="122" t="s">
        <v>96</v>
      </c>
      <c r="T16" s="122"/>
      <c r="U16" s="122"/>
      <c r="V16" s="123"/>
    </row>
    <row r="17" spans="1:21" ht="22.5" customHeight="1">
      <c r="A17" s="46">
        <v>12</v>
      </c>
      <c r="B17" s="77"/>
      <c r="C17" s="77"/>
      <c r="D17" s="77"/>
      <c r="E17" s="77"/>
      <c r="F17" s="78"/>
      <c r="G17" s="79"/>
      <c r="H17" s="80"/>
      <c r="I17" s="81"/>
      <c r="J17" s="82"/>
      <c r="K17" s="83" t="str">
        <f>IFERROR(VLOOKUP(J17,タグ!E3:F8,2,FALSE),"")</f>
        <v/>
      </c>
      <c r="L17" s="84"/>
      <c r="M17" s="85"/>
      <c r="N17" s="88"/>
      <c r="O17" s="93"/>
    </row>
    <row r="18" spans="1:21" ht="22.5" customHeight="1" thickBot="1">
      <c r="A18" s="46">
        <v>13</v>
      </c>
      <c r="B18" s="77"/>
      <c r="C18" s="77"/>
      <c r="D18" s="77"/>
      <c r="E18" s="77"/>
      <c r="F18" s="78"/>
      <c r="G18" s="79"/>
      <c r="H18" s="80"/>
      <c r="I18" s="81"/>
      <c r="J18" s="82"/>
      <c r="K18" s="83" t="str">
        <f>IFERROR(VLOOKUP(J18,タグ!E3:F8,2,FALSE),"")</f>
        <v/>
      </c>
      <c r="L18" s="84"/>
      <c r="M18" s="85"/>
      <c r="N18" s="88"/>
      <c r="O18" s="93"/>
    </row>
    <row r="19" spans="1:21" ht="22.5" customHeight="1" thickBot="1">
      <c r="A19" s="46">
        <v>14</v>
      </c>
      <c r="B19" s="77"/>
      <c r="C19" s="77"/>
      <c r="D19" s="77"/>
      <c r="E19" s="77"/>
      <c r="F19" s="78"/>
      <c r="G19" s="79"/>
      <c r="H19" s="80"/>
      <c r="I19" s="81"/>
      <c r="J19" s="82"/>
      <c r="K19" s="83" t="str">
        <f>IFERROR(VLOOKUP(J19,タグ!E3:F8,2,FALSE),"")</f>
        <v/>
      </c>
      <c r="L19" s="84"/>
      <c r="M19" s="85"/>
      <c r="N19" s="88"/>
      <c r="O19" s="93"/>
      <c r="Q19" s="102" t="s">
        <v>21</v>
      </c>
      <c r="R19" s="103"/>
      <c r="S19" s="27" t="s">
        <v>50</v>
      </c>
      <c r="T19" s="28" t="s">
        <v>49</v>
      </c>
      <c r="U19" s="29" t="s">
        <v>51</v>
      </c>
    </row>
    <row r="20" spans="1:21" ht="22.5" customHeight="1">
      <c r="A20" s="46">
        <v>15</v>
      </c>
      <c r="B20" s="77"/>
      <c r="C20" s="77"/>
      <c r="D20" s="77"/>
      <c r="E20" s="77"/>
      <c r="F20" s="78"/>
      <c r="G20" s="79"/>
      <c r="H20" s="80"/>
      <c r="I20" s="81"/>
      <c r="J20" s="82"/>
      <c r="K20" s="83" t="str">
        <f>IFERROR(VLOOKUP(J20,タグ!E3:F8,2,FALSE),"")</f>
        <v/>
      </c>
      <c r="L20" s="84"/>
      <c r="M20" s="85"/>
      <c r="N20" s="88"/>
      <c r="O20" s="93"/>
      <c r="Q20" s="104" t="s">
        <v>46</v>
      </c>
      <c r="R20" s="19" t="s">
        <v>23</v>
      </c>
      <c r="S20" s="20">
        <f>COUNTIFS(F6:F45,"男性",K6:K45,"イーグル",L6:L45,"〇")</f>
        <v>0</v>
      </c>
      <c r="T20" s="20">
        <f>COUNTIFS(F6:F45,"女性",K6:K45,"イーグル",L6:L45,"〇")</f>
        <v>0</v>
      </c>
      <c r="U20" s="21">
        <f>S20*3000+T20*3000</f>
        <v>0</v>
      </c>
    </row>
    <row r="21" spans="1:21" ht="22.5" customHeight="1">
      <c r="A21" s="46">
        <v>16</v>
      </c>
      <c r="B21" s="77"/>
      <c r="C21" s="77"/>
      <c r="D21" s="77"/>
      <c r="E21" s="77"/>
      <c r="F21" s="78"/>
      <c r="G21" s="79"/>
      <c r="H21" s="80"/>
      <c r="I21" s="81"/>
      <c r="J21" s="82"/>
      <c r="K21" s="83" t="str">
        <f>IFERROR(VLOOKUP(J21,タグ!E3:F8,2,FALSE),"")</f>
        <v/>
      </c>
      <c r="L21" s="84"/>
      <c r="M21" s="85"/>
      <c r="N21" s="88"/>
      <c r="O21" s="93"/>
      <c r="Q21" s="105"/>
      <c r="R21" s="12" t="s">
        <v>25</v>
      </c>
      <c r="S21" s="16">
        <f>COUNTIFS(F6:F45,"男性",K6:K45,"イーグル",M6:M45,"〇")</f>
        <v>0</v>
      </c>
      <c r="T21" s="16">
        <f>COUNTIFS(F6:F45,"女性",K6:K45,"イーグル",M6:M45,"〇")</f>
        <v>0</v>
      </c>
      <c r="U21" s="22">
        <f t="shared" ref="U21:U27" si="0">S21*3000+T21*3000</f>
        <v>0</v>
      </c>
    </row>
    <row r="22" spans="1:21" ht="22.5" customHeight="1" thickBot="1">
      <c r="A22" s="46">
        <v>17</v>
      </c>
      <c r="B22" s="77"/>
      <c r="C22" s="77"/>
      <c r="D22" s="77"/>
      <c r="E22" s="77"/>
      <c r="F22" s="78"/>
      <c r="G22" s="79"/>
      <c r="H22" s="80"/>
      <c r="I22" s="81"/>
      <c r="J22" s="82"/>
      <c r="K22" s="83" t="str">
        <f>IFERROR(VLOOKUP(J22,タグ!E3:F8,2,FALSE),"")</f>
        <v/>
      </c>
      <c r="L22" s="84"/>
      <c r="M22" s="85"/>
      <c r="N22" s="88"/>
      <c r="O22" s="93"/>
      <c r="Q22" s="106"/>
      <c r="R22" s="23" t="s">
        <v>27</v>
      </c>
      <c r="S22" s="24">
        <f>COUNTIFS(F6:F45,"男性",K6:K45,"イーグル",N6:N45,"〇")</f>
        <v>1</v>
      </c>
      <c r="T22" s="24">
        <f>COUNTIFS(F6:F45,"女性",K6:K45,"イーグル",N6:N45,"〇")</f>
        <v>0</v>
      </c>
      <c r="U22" s="25">
        <f t="shared" si="0"/>
        <v>3000</v>
      </c>
    </row>
    <row r="23" spans="1:21" ht="22.5" customHeight="1">
      <c r="A23" s="46">
        <v>18</v>
      </c>
      <c r="B23" s="77"/>
      <c r="C23" s="77"/>
      <c r="D23" s="77"/>
      <c r="E23" s="77"/>
      <c r="F23" s="78"/>
      <c r="G23" s="79"/>
      <c r="H23" s="80"/>
      <c r="I23" s="81"/>
      <c r="J23" s="82"/>
      <c r="K23" s="83" t="str">
        <f>IFERROR(VLOOKUP(J23,タグ!E3:F8,2,FALSE),"")</f>
        <v/>
      </c>
      <c r="L23" s="84"/>
      <c r="M23" s="85"/>
      <c r="N23" s="88"/>
      <c r="O23" s="93"/>
      <c r="Q23" s="107" t="s">
        <v>47</v>
      </c>
      <c r="R23" s="19" t="s">
        <v>23</v>
      </c>
      <c r="S23" s="20">
        <f>COUNTIFS(F6:F45,"男性",K6:K45,"コング",L6:L45,"〇")</f>
        <v>0</v>
      </c>
      <c r="T23" s="20">
        <f>COUNTIFS(F6:F45,"女性",K6:K45,"コング",L6:L45,"〇")</f>
        <v>1</v>
      </c>
      <c r="U23" s="21">
        <f>S23*3000+T23*3000</f>
        <v>3000</v>
      </c>
    </row>
    <row r="24" spans="1:21" ht="22.5" customHeight="1">
      <c r="A24" s="46">
        <v>19</v>
      </c>
      <c r="B24" s="77"/>
      <c r="C24" s="77"/>
      <c r="D24" s="77"/>
      <c r="E24" s="77"/>
      <c r="F24" s="78"/>
      <c r="G24" s="79"/>
      <c r="H24" s="80"/>
      <c r="I24" s="81"/>
      <c r="J24" s="82"/>
      <c r="K24" s="83" t="str">
        <f>IFERROR(VLOOKUP(J24,タグ!E3:F8,2,FALSE),"")</f>
        <v/>
      </c>
      <c r="L24" s="84"/>
      <c r="M24" s="85"/>
      <c r="N24" s="88"/>
      <c r="O24" s="93"/>
      <c r="Q24" s="108"/>
      <c r="R24" s="12" t="s">
        <v>25</v>
      </c>
      <c r="S24" s="16">
        <f>COUNTIFS(F6:F45,"男性",K6:K45,"コング",M6:M45,"〇")</f>
        <v>0</v>
      </c>
      <c r="T24" s="16">
        <f>COUNTIFS(F6:F45,"女性",K6:K45,"コング",M6:M45,"〇")</f>
        <v>0</v>
      </c>
      <c r="U24" s="22">
        <f t="shared" si="0"/>
        <v>0</v>
      </c>
    </row>
    <row r="25" spans="1:21" ht="22.5" customHeight="1" thickBot="1">
      <c r="A25" s="46">
        <v>20</v>
      </c>
      <c r="B25" s="59"/>
      <c r="C25" s="59"/>
      <c r="D25" s="59"/>
      <c r="E25" s="59"/>
      <c r="F25" s="60"/>
      <c r="G25" s="61"/>
      <c r="H25" s="62"/>
      <c r="I25" s="63"/>
      <c r="J25" s="64"/>
      <c r="K25" s="53" t="str">
        <f>IFERROR(VLOOKUP(J25,タグ!E3:F8,2,FALSE),"")</f>
        <v/>
      </c>
      <c r="L25" s="71"/>
      <c r="M25" s="72"/>
      <c r="N25" s="89"/>
      <c r="O25" s="94"/>
      <c r="Q25" s="109"/>
      <c r="R25" s="23" t="s">
        <v>27</v>
      </c>
      <c r="S25" s="24">
        <f>COUNTIFS(F6:F45,"男性",K6:K45,"コング",N6:N45,"〇")</f>
        <v>0</v>
      </c>
      <c r="T25" s="24">
        <f>COUNTIFS(F6:F45,"女性",K6:K45,"コング",N6:N45,"〇")</f>
        <v>0</v>
      </c>
      <c r="U25" s="25">
        <f t="shared" si="0"/>
        <v>0</v>
      </c>
    </row>
    <row r="26" spans="1:21" ht="22.5" customHeight="1">
      <c r="A26" s="46">
        <v>21</v>
      </c>
      <c r="B26" s="59"/>
      <c r="C26" s="59"/>
      <c r="D26" s="59"/>
      <c r="E26" s="59"/>
      <c r="F26" s="60"/>
      <c r="G26" s="61"/>
      <c r="H26" s="62"/>
      <c r="I26" s="63"/>
      <c r="J26" s="64"/>
      <c r="K26" s="53" t="str">
        <f>IFERROR(VLOOKUP(J26,タグ!E3:F8,2,FALSE),"")</f>
        <v/>
      </c>
      <c r="L26" s="71"/>
      <c r="M26" s="72"/>
      <c r="N26" s="89"/>
      <c r="O26" s="94"/>
      <c r="Q26" s="110" t="s">
        <v>48</v>
      </c>
      <c r="R26" s="19" t="s">
        <v>23</v>
      </c>
      <c r="S26" s="20">
        <f>COUNTIFS(F6:F45,"男性",K6:K45,"ラビット",L6:L45,"〇")</f>
        <v>1</v>
      </c>
      <c r="T26" s="20">
        <f>COUNTIFS(F6:F45,"女性",K6:K45,"ラビット",L6:L45,"〇")</f>
        <v>0</v>
      </c>
      <c r="U26" s="21">
        <f t="shared" si="0"/>
        <v>3000</v>
      </c>
    </row>
    <row r="27" spans="1:21" ht="22.5" customHeight="1">
      <c r="A27" s="46">
        <v>22</v>
      </c>
      <c r="B27" s="59"/>
      <c r="C27" s="59"/>
      <c r="D27" s="59"/>
      <c r="E27" s="59"/>
      <c r="F27" s="60"/>
      <c r="G27" s="61"/>
      <c r="H27" s="62"/>
      <c r="I27" s="63"/>
      <c r="J27" s="64"/>
      <c r="K27" s="53" t="str">
        <f>IFERROR(VLOOKUP(J27,タグ!E3:F8,2,FALSE),"")</f>
        <v/>
      </c>
      <c r="L27" s="71"/>
      <c r="M27" s="72"/>
      <c r="N27" s="89"/>
      <c r="O27" s="94"/>
      <c r="Q27" s="111"/>
      <c r="R27" s="12" t="s">
        <v>25</v>
      </c>
      <c r="S27" s="16">
        <f>COUNTIFS(F6:F45,"男性",K6:K45,"ラビット",M6:M45,"〇")</f>
        <v>1</v>
      </c>
      <c r="T27" s="16">
        <f>COUNTIFS(F6:F45,"女性",K6:K45,"ラビット",M6:M45,"〇")</f>
        <v>0</v>
      </c>
      <c r="U27" s="22">
        <f t="shared" si="0"/>
        <v>3000</v>
      </c>
    </row>
    <row r="28" spans="1:21" ht="22.5" customHeight="1" thickBot="1">
      <c r="A28" s="46">
        <v>23</v>
      </c>
      <c r="B28" s="59"/>
      <c r="C28" s="59"/>
      <c r="D28" s="59"/>
      <c r="E28" s="59"/>
      <c r="F28" s="60"/>
      <c r="G28" s="61"/>
      <c r="H28" s="62"/>
      <c r="I28" s="63"/>
      <c r="J28" s="64"/>
      <c r="K28" s="53" t="str">
        <f>IFERROR(VLOOKUP(J28,タグ!E3:F8,2,FALSE),"")</f>
        <v/>
      </c>
      <c r="L28" s="71"/>
      <c r="M28" s="72"/>
      <c r="N28" s="89"/>
      <c r="O28" s="94"/>
      <c r="Q28" s="112"/>
      <c r="R28" s="15" t="s">
        <v>27</v>
      </c>
      <c r="S28" s="17">
        <f>COUNTIFS(F6:F45,"男性",K6:K45,"ラビット",N6:N45,"〇")</f>
        <v>0</v>
      </c>
      <c r="T28" s="17">
        <f>COUNTIFS(F6:F45,"女性",K6:K45,"ラビット",N6:N45,"〇")</f>
        <v>0</v>
      </c>
      <c r="U28" s="26">
        <f>S28*3000+T28*3000</f>
        <v>0</v>
      </c>
    </row>
    <row r="29" spans="1:21" ht="22.5" customHeight="1" thickTop="1" thickBot="1">
      <c r="A29" s="46">
        <v>24</v>
      </c>
      <c r="B29" s="59"/>
      <c r="C29" s="59"/>
      <c r="D29" s="59"/>
      <c r="E29" s="59"/>
      <c r="F29" s="60"/>
      <c r="G29" s="61"/>
      <c r="H29" s="62"/>
      <c r="I29" s="63"/>
      <c r="J29" s="64"/>
      <c r="K29" s="53" t="str">
        <f>IFERROR(VLOOKUP(J29,タグ!E3:F8,2,FALSE),"")</f>
        <v/>
      </c>
      <c r="L29" s="71"/>
      <c r="M29" s="72"/>
      <c r="N29" s="89"/>
      <c r="O29" s="94"/>
      <c r="Q29" s="113" t="s">
        <v>52</v>
      </c>
      <c r="R29" s="114"/>
      <c r="S29" s="18">
        <f>SUM(S20:S28)</f>
        <v>3</v>
      </c>
      <c r="T29" s="18">
        <f t="shared" ref="T29" si="1">SUM(T20:T28)</f>
        <v>1</v>
      </c>
      <c r="U29" s="58">
        <f>SUM(U20:U28)</f>
        <v>12000</v>
      </c>
    </row>
    <row r="30" spans="1:21" ht="22.5" customHeight="1" thickTop="1">
      <c r="A30" s="46">
        <v>25</v>
      </c>
      <c r="B30" s="59"/>
      <c r="C30" s="59"/>
      <c r="D30" s="59"/>
      <c r="E30" s="59"/>
      <c r="F30" s="60"/>
      <c r="G30" s="61"/>
      <c r="H30" s="62"/>
      <c r="I30" s="63"/>
      <c r="J30" s="64"/>
      <c r="K30" s="53" t="str">
        <f>IFERROR(VLOOKUP(J30,タグ!E3:F8,2,FALSE),"")</f>
        <v/>
      </c>
      <c r="L30" s="71"/>
      <c r="M30" s="72"/>
      <c r="N30" s="89"/>
      <c r="O30" s="94"/>
    </row>
    <row r="31" spans="1:21" ht="22.5" customHeight="1">
      <c r="A31" s="46">
        <v>26</v>
      </c>
      <c r="B31" s="59"/>
      <c r="C31" s="59"/>
      <c r="D31" s="59"/>
      <c r="E31" s="59"/>
      <c r="F31" s="60"/>
      <c r="G31" s="61"/>
      <c r="H31" s="62"/>
      <c r="I31" s="63"/>
      <c r="J31" s="64"/>
      <c r="K31" s="53" t="str">
        <f>IFERROR(VLOOKUP(J31,タグ!E3:F8,2,FALSE),"")</f>
        <v/>
      </c>
      <c r="L31" s="71"/>
      <c r="M31" s="72"/>
      <c r="N31" s="89"/>
      <c r="O31" s="94"/>
    </row>
    <row r="32" spans="1:21" ht="22.5" customHeight="1">
      <c r="A32" s="46">
        <v>27</v>
      </c>
      <c r="B32" s="59"/>
      <c r="C32" s="59"/>
      <c r="D32" s="59"/>
      <c r="E32" s="59"/>
      <c r="F32" s="60"/>
      <c r="G32" s="61"/>
      <c r="H32" s="62"/>
      <c r="I32" s="63"/>
      <c r="J32" s="64"/>
      <c r="K32" s="53" t="str">
        <f>IFERROR(VLOOKUP(J32,タグ!E3:F8,2,FALSE),"")</f>
        <v/>
      </c>
      <c r="L32" s="71"/>
      <c r="M32" s="72"/>
      <c r="N32" s="89"/>
      <c r="O32" s="94"/>
    </row>
    <row r="33" spans="1:22" ht="22.5" customHeight="1" thickBot="1">
      <c r="A33" s="46">
        <v>28</v>
      </c>
      <c r="B33" s="59"/>
      <c r="C33" s="59"/>
      <c r="D33" s="59"/>
      <c r="E33" s="59"/>
      <c r="F33" s="60"/>
      <c r="G33" s="61"/>
      <c r="H33" s="62"/>
      <c r="I33" s="63"/>
      <c r="J33" s="64"/>
      <c r="K33" s="53" t="str">
        <f>IFERROR(VLOOKUP(J33,タグ!E3:F8,2,FALSE),"")</f>
        <v/>
      </c>
      <c r="L33" s="71"/>
      <c r="M33" s="72"/>
      <c r="N33" s="89"/>
      <c r="O33" s="94"/>
    </row>
    <row r="34" spans="1:22" ht="22.5" customHeight="1">
      <c r="A34" s="46">
        <v>29</v>
      </c>
      <c r="B34" s="59"/>
      <c r="C34" s="59"/>
      <c r="D34" s="59"/>
      <c r="E34" s="59"/>
      <c r="F34" s="60"/>
      <c r="G34" s="61"/>
      <c r="H34" s="62"/>
      <c r="I34" s="63"/>
      <c r="J34" s="64"/>
      <c r="K34" s="53" t="str">
        <f>IFERROR(VLOOKUP(J34,タグ!E3:F8,2,FALSE),"")</f>
        <v/>
      </c>
      <c r="L34" s="71"/>
      <c r="M34" s="72"/>
      <c r="N34" s="89"/>
      <c r="O34" s="94"/>
      <c r="Q34" s="33" t="s">
        <v>53</v>
      </c>
      <c r="R34" s="34" t="s">
        <v>54</v>
      </c>
      <c r="S34" s="35"/>
      <c r="T34" s="35"/>
      <c r="U34" s="35"/>
      <c r="V34" s="36"/>
    </row>
    <row r="35" spans="1:22" ht="22.5" customHeight="1">
      <c r="A35" s="46">
        <v>30</v>
      </c>
      <c r="B35" s="59"/>
      <c r="C35" s="59"/>
      <c r="D35" s="59"/>
      <c r="E35" s="59"/>
      <c r="F35" s="60"/>
      <c r="G35" s="61"/>
      <c r="H35" s="62"/>
      <c r="I35" s="63"/>
      <c r="J35" s="64"/>
      <c r="K35" s="53" t="str">
        <f>IFERROR(VLOOKUP(J35,タグ!E3:F8,2,FALSE),"")</f>
        <v/>
      </c>
      <c r="L35" s="71"/>
      <c r="M35" s="72"/>
      <c r="N35" s="89"/>
      <c r="O35" s="94"/>
      <c r="Q35" s="96" t="s">
        <v>55</v>
      </c>
      <c r="R35" s="12" t="s">
        <v>40</v>
      </c>
      <c r="S35" s="115" t="s">
        <v>65</v>
      </c>
      <c r="T35" s="115"/>
      <c r="U35" s="115"/>
      <c r="V35" s="116"/>
    </row>
    <row r="36" spans="1:22" ht="22.5" customHeight="1">
      <c r="A36" s="46">
        <v>31</v>
      </c>
      <c r="B36" s="59"/>
      <c r="C36" s="59"/>
      <c r="D36" s="59"/>
      <c r="E36" s="59"/>
      <c r="F36" s="60"/>
      <c r="G36" s="61"/>
      <c r="H36" s="62"/>
      <c r="I36" s="63"/>
      <c r="J36" s="64"/>
      <c r="K36" s="53" t="str">
        <f>IFERROR(VLOOKUP(J36,タグ!E3:F8,2,FALSE),"")</f>
        <v/>
      </c>
      <c r="L36" s="71"/>
      <c r="M36" s="72"/>
      <c r="N36" s="89"/>
      <c r="O36" s="94"/>
      <c r="Q36" s="96"/>
      <c r="R36" s="12" t="s">
        <v>41</v>
      </c>
      <c r="S36" s="115" t="s">
        <v>66</v>
      </c>
      <c r="T36" s="115"/>
      <c r="U36" s="115"/>
      <c r="V36" s="116"/>
    </row>
    <row r="37" spans="1:22" ht="22.5" customHeight="1">
      <c r="A37" s="46">
        <v>32</v>
      </c>
      <c r="B37" s="59"/>
      <c r="C37" s="59"/>
      <c r="D37" s="59"/>
      <c r="E37" s="59"/>
      <c r="F37" s="60"/>
      <c r="G37" s="61"/>
      <c r="H37" s="62"/>
      <c r="I37" s="63"/>
      <c r="J37" s="64"/>
      <c r="K37" s="53" t="str">
        <f>IFERROR(VLOOKUP(J37,タグ!E3:F8,2,FALSE),"")</f>
        <v/>
      </c>
      <c r="L37" s="71"/>
      <c r="M37" s="72"/>
      <c r="N37" s="89"/>
      <c r="O37" s="94"/>
      <c r="Q37" s="96"/>
      <c r="R37" s="12" t="s">
        <v>43</v>
      </c>
      <c r="S37" s="115" t="s">
        <v>67</v>
      </c>
      <c r="T37" s="115"/>
      <c r="U37" s="115"/>
      <c r="V37" s="116"/>
    </row>
    <row r="38" spans="1:22" ht="22.5" customHeight="1">
      <c r="A38" s="46">
        <v>33</v>
      </c>
      <c r="B38" s="59"/>
      <c r="C38" s="59"/>
      <c r="D38" s="59"/>
      <c r="E38" s="59"/>
      <c r="F38" s="60"/>
      <c r="G38" s="61"/>
      <c r="H38" s="62"/>
      <c r="I38" s="63"/>
      <c r="J38" s="64"/>
      <c r="K38" s="53" t="str">
        <f>IFERROR(VLOOKUP(J38,タグ!E3:F8,2,FALSE),"")</f>
        <v/>
      </c>
      <c r="L38" s="71"/>
      <c r="M38" s="72"/>
      <c r="N38" s="89"/>
      <c r="O38" s="94"/>
      <c r="Q38" s="96"/>
      <c r="R38" s="12" t="s">
        <v>44</v>
      </c>
      <c r="S38" s="115">
        <v>221333</v>
      </c>
      <c r="T38" s="115"/>
      <c r="U38" s="115"/>
      <c r="V38" s="116"/>
    </row>
    <row r="39" spans="1:22" ht="22.5" customHeight="1">
      <c r="A39" s="46">
        <v>34</v>
      </c>
      <c r="B39" s="59"/>
      <c r="C39" s="59"/>
      <c r="D39" s="59"/>
      <c r="E39" s="59"/>
      <c r="F39" s="60"/>
      <c r="G39" s="61"/>
      <c r="H39" s="62"/>
      <c r="I39" s="63"/>
      <c r="J39" s="64"/>
      <c r="K39" s="53" t="str">
        <f>IFERROR(VLOOKUP(J39,タグ!E3:F8,2,FALSE),"")</f>
        <v/>
      </c>
      <c r="L39" s="71"/>
      <c r="M39" s="72"/>
      <c r="N39" s="89"/>
      <c r="O39" s="94"/>
      <c r="Q39" s="96"/>
      <c r="R39" s="12" t="s">
        <v>45</v>
      </c>
      <c r="S39" s="115"/>
      <c r="T39" s="115"/>
      <c r="U39" s="115"/>
      <c r="V39" s="116"/>
    </row>
    <row r="40" spans="1:22" ht="22.5" customHeight="1">
      <c r="A40" s="46">
        <v>35</v>
      </c>
      <c r="B40" s="59"/>
      <c r="C40" s="59"/>
      <c r="D40" s="59"/>
      <c r="E40" s="59"/>
      <c r="F40" s="60"/>
      <c r="G40" s="61"/>
      <c r="H40" s="62"/>
      <c r="I40" s="63"/>
      <c r="J40" s="64"/>
      <c r="K40" s="53" t="str">
        <f>IFERROR(VLOOKUP(J40,タグ!E3:F8,2,FALSE),"")</f>
        <v/>
      </c>
      <c r="L40" s="71"/>
      <c r="M40" s="72"/>
      <c r="N40" s="89"/>
      <c r="O40" s="94"/>
      <c r="Q40" s="96" t="s">
        <v>56</v>
      </c>
      <c r="R40" s="98" t="s">
        <v>102</v>
      </c>
      <c r="S40" s="98"/>
      <c r="T40" s="98"/>
      <c r="U40" s="98"/>
      <c r="V40" s="99"/>
    </row>
    <row r="41" spans="1:22" ht="22.5" customHeight="1">
      <c r="A41" s="46">
        <v>36</v>
      </c>
      <c r="B41" s="59"/>
      <c r="C41" s="59"/>
      <c r="D41" s="59"/>
      <c r="E41" s="59"/>
      <c r="F41" s="60"/>
      <c r="G41" s="61"/>
      <c r="H41" s="62"/>
      <c r="I41" s="63"/>
      <c r="J41" s="64"/>
      <c r="K41" s="53" t="str">
        <f>IFERROR(VLOOKUP(J41,タグ!E3:F8,2,FALSE),"")</f>
        <v/>
      </c>
      <c r="L41" s="71"/>
      <c r="M41" s="72"/>
      <c r="N41" s="89"/>
      <c r="O41" s="94"/>
      <c r="Q41" s="96"/>
      <c r="R41" s="98"/>
      <c r="S41" s="98"/>
      <c r="T41" s="98"/>
      <c r="U41" s="98"/>
      <c r="V41" s="99"/>
    </row>
    <row r="42" spans="1:22" ht="22.5" customHeight="1">
      <c r="A42" s="46">
        <v>37</v>
      </c>
      <c r="B42" s="59"/>
      <c r="C42" s="59"/>
      <c r="D42" s="59"/>
      <c r="E42" s="59"/>
      <c r="F42" s="60"/>
      <c r="G42" s="61"/>
      <c r="H42" s="62"/>
      <c r="I42" s="63"/>
      <c r="J42" s="64"/>
      <c r="K42" s="53" t="str">
        <f>IFERROR(VLOOKUP(J42,タグ!E3:F8,2,FALSE),"")</f>
        <v/>
      </c>
      <c r="L42" s="71"/>
      <c r="M42" s="72"/>
      <c r="N42" s="89"/>
      <c r="O42" s="94"/>
      <c r="Q42" s="96"/>
      <c r="R42" s="98"/>
      <c r="S42" s="98"/>
      <c r="T42" s="98"/>
      <c r="U42" s="98"/>
      <c r="V42" s="99"/>
    </row>
    <row r="43" spans="1:22" ht="22.5" customHeight="1">
      <c r="A43" s="46">
        <v>38</v>
      </c>
      <c r="B43" s="59"/>
      <c r="C43" s="59"/>
      <c r="D43" s="59"/>
      <c r="E43" s="59"/>
      <c r="F43" s="60"/>
      <c r="G43" s="61"/>
      <c r="H43" s="62"/>
      <c r="I43" s="63"/>
      <c r="J43" s="64"/>
      <c r="K43" s="53" t="str">
        <f>IFERROR(VLOOKUP(J43,タグ!E3:F8,2,FALSE),"")</f>
        <v/>
      </c>
      <c r="L43" s="71"/>
      <c r="M43" s="72"/>
      <c r="N43" s="89"/>
      <c r="O43" s="94"/>
      <c r="Q43" s="96"/>
      <c r="R43" s="98"/>
      <c r="S43" s="98"/>
      <c r="T43" s="98"/>
      <c r="U43" s="98"/>
      <c r="V43" s="99"/>
    </row>
    <row r="44" spans="1:22" ht="22.5" customHeight="1">
      <c r="A44" s="46">
        <v>39</v>
      </c>
      <c r="B44" s="59"/>
      <c r="C44" s="59"/>
      <c r="D44" s="59"/>
      <c r="E44" s="59"/>
      <c r="F44" s="60"/>
      <c r="G44" s="61"/>
      <c r="H44" s="62"/>
      <c r="I44" s="63"/>
      <c r="J44" s="64"/>
      <c r="K44" s="53" t="str">
        <f>IFERROR(VLOOKUP(J44,タグ!E3:F8,2,FALSE),"")</f>
        <v/>
      </c>
      <c r="L44" s="71"/>
      <c r="M44" s="72"/>
      <c r="N44" s="89"/>
      <c r="O44" s="94"/>
      <c r="Q44" s="96"/>
      <c r="R44" s="98"/>
      <c r="S44" s="98"/>
      <c r="T44" s="98"/>
      <c r="U44" s="98"/>
      <c r="V44" s="99"/>
    </row>
    <row r="45" spans="1:22" ht="22.5" customHeight="1" thickBot="1">
      <c r="A45" s="47">
        <v>40</v>
      </c>
      <c r="B45" s="65"/>
      <c r="C45" s="65"/>
      <c r="D45" s="65"/>
      <c r="E45" s="65"/>
      <c r="F45" s="66"/>
      <c r="G45" s="67"/>
      <c r="H45" s="68"/>
      <c r="I45" s="69"/>
      <c r="J45" s="70"/>
      <c r="K45" s="54" t="str">
        <f>IFERROR(VLOOKUP(J45,タグ!E3:F8,2,FALSE),"")</f>
        <v/>
      </c>
      <c r="L45" s="74"/>
      <c r="M45" s="75"/>
      <c r="N45" s="90"/>
      <c r="O45" s="95"/>
      <c r="Q45" s="97"/>
      <c r="R45" s="100"/>
      <c r="S45" s="100"/>
      <c r="T45" s="100"/>
      <c r="U45" s="100"/>
      <c r="V45" s="101"/>
    </row>
  </sheetData>
  <sheetProtection algorithmName="SHA-512" hashValue="IIrnjZff5BAkVGN5OVosq19o9XgWJkXd9m9+vFijIIMR7jZaAyQDMYNHJhnV+rY54m3vBbGADVnALyqfQKK/3g==" saltValue="YiXQU3+J97JJuH93qGa1qg==" spinCount="100000" sheet="1" objects="1" scenarios="1"/>
  <mergeCells count="30">
    <mergeCell ref="G3:I3"/>
    <mergeCell ref="L3:N3"/>
    <mergeCell ref="R4:V4"/>
    <mergeCell ref="R5:V5"/>
    <mergeCell ref="Q6:Q9"/>
    <mergeCell ref="S6:V6"/>
    <mergeCell ref="S7:V7"/>
    <mergeCell ref="S8:V8"/>
    <mergeCell ref="S9:V9"/>
    <mergeCell ref="R10:V10"/>
    <mergeCell ref="Q11:Q16"/>
    <mergeCell ref="S11:V11"/>
    <mergeCell ref="S12:V12"/>
    <mergeCell ref="S13:V13"/>
    <mergeCell ref="S14:V14"/>
    <mergeCell ref="S15:V15"/>
    <mergeCell ref="S16:V16"/>
    <mergeCell ref="Q40:Q45"/>
    <mergeCell ref="R40:V45"/>
    <mergeCell ref="Q19:R19"/>
    <mergeCell ref="Q20:Q22"/>
    <mergeCell ref="Q23:Q25"/>
    <mergeCell ref="Q26:Q28"/>
    <mergeCell ref="Q29:R29"/>
    <mergeCell ref="Q35:Q39"/>
    <mergeCell ref="S35:V35"/>
    <mergeCell ref="S36:V36"/>
    <mergeCell ref="S37:V37"/>
    <mergeCell ref="S38:V38"/>
    <mergeCell ref="S39:V39"/>
  </mergeCells>
  <phoneticPr fontId="1"/>
  <pageMargins left="0.7" right="0.7" top="0.75" bottom="0.75" header="0.3" footer="0.3"/>
  <pageSetup paperSize="9" scale="4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32185A9-9A66-44B4-A882-1B18CC39C3DE}">
          <x14:formula1>
            <xm:f>タグ!$G$3</xm:f>
          </x14:formula1>
          <xm:sqref>L5:N45</xm:sqref>
        </x14:dataValidation>
        <x14:dataValidation type="list" allowBlank="1" showInputMessage="1" showErrorMessage="1" xr:uid="{FAD1539B-B7C9-4631-95EE-24A0D30012E1}">
          <x14:formula1>
            <xm:f>タグ!$E$3:$E$8</xm:f>
          </x14:formula1>
          <xm:sqref>J5:J45</xm:sqref>
        </x14:dataValidation>
        <x14:dataValidation type="list" allowBlank="1" showInputMessage="1" showErrorMessage="1" xr:uid="{E7F52734-14C1-4816-BC3D-933025E6C6FB}">
          <x14:formula1>
            <xm:f>タグ!$D$3:$D$33</xm:f>
          </x14:formula1>
          <xm:sqref>I5:I45</xm:sqref>
        </x14:dataValidation>
        <x14:dataValidation type="list" allowBlank="1" showInputMessage="1" showErrorMessage="1" xr:uid="{8C4CEA11-BDD7-46DB-906A-A3D2FA92204B}">
          <x14:formula1>
            <xm:f>タグ!$C$3:$C$14</xm:f>
          </x14:formula1>
          <xm:sqref>H5:H45</xm:sqref>
        </x14:dataValidation>
        <x14:dataValidation type="list" allowBlank="1" showInputMessage="1" showErrorMessage="1" xr:uid="{D3A1C80B-66C3-4E91-AF45-CF878986B903}">
          <x14:formula1>
            <xm:f>タグ!$B$3:$B$23</xm:f>
          </x14:formula1>
          <xm:sqref>G5:G45</xm:sqref>
        </x14:dataValidation>
        <x14:dataValidation type="list" allowBlank="1" showInputMessage="1" showErrorMessage="1" xr:uid="{0B2AD9C0-2C06-4BFF-A8BD-BF45446E892A}">
          <x14:formula1>
            <xm:f>タグ!$A$3:$A$4</xm:f>
          </x14:formula1>
          <xm:sqref>F5:F45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E7620-BA3B-4474-970B-153CA9C9FA91}">
  <sheetPr>
    <pageSetUpPr fitToPage="1"/>
  </sheetPr>
  <dimension ref="A1:V45"/>
  <sheetViews>
    <sheetView tabSelected="1" view="pageBreakPreview" zoomScale="85" zoomScaleNormal="55" zoomScaleSheetLayoutView="85" workbookViewId="0">
      <selection activeCell="P11" sqref="P11"/>
    </sheetView>
  </sheetViews>
  <sheetFormatPr defaultRowHeight="18.75"/>
  <cols>
    <col min="1" max="1" width="4.375" style="1" bestFit="1" customWidth="1"/>
    <col min="2" max="5" width="19.25" customWidth="1"/>
    <col min="7" max="7" width="8.125" bestFit="1" customWidth="1"/>
    <col min="8" max="9" width="5.875" bestFit="1" customWidth="1"/>
    <col min="10" max="10" width="10.375" bestFit="1" customWidth="1"/>
    <col min="11" max="11" width="12.125" bestFit="1" customWidth="1"/>
    <col min="12" max="14" width="9.75" customWidth="1"/>
    <col min="15" max="15" width="14.5" bestFit="1" customWidth="1"/>
    <col min="16" max="16" width="12.5" customWidth="1"/>
    <col min="17" max="17" width="25" customWidth="1"/>
    <col min="18" max="18" width="13.5" bestFit="1" customWidth="1"/>
    <col min="19" max="19" width="9.25" customWidth="1"/>
  </cols>
  <sheetData>
    <row r="1" spans="1:22" ht="57" customHeight="1">
      <c r="A1" s="56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3" spans="1:22" ht="29.25" customHeight="1" thickBot="1">
      <c r="A3" s="4"/>
      <c r="B3" s="2"/>
      <c r="C3" s="2"/>
      <c r="D3" s="2"/>
      <c r="E3" s="2"/>
      <c r="F3" s="2"/>
      <c r="G3" s="124" t="s">
        <v>19</v>
      </c>
      <c r="H3" s="125"/>
      <c r="I3" s="126"/>
      <c r="J3" s="2"/>
      <c r="K3" s="2"/>
      <c r="L3" s="124" t="s">
        <v>11</v>
      </c>
      <c r="M3" s="125"/>
      <c r="N3" s="126"/>
    </row>
    <row r="4" spans="1:22" ht="29.25" customHeight="1" thickTop="1">
      <c r="A4" s="37" t="s">
        <v>1</v>
      </c>
      <c r="B4" s="38" t="s">
        <v>3</v>
      </c>
      <c r="C4" s="38" t="s">
        <v>4</v>
      </c>
      <c r="D4" s="38" t="s">
        <v>6</v>
      </c>
      <c r="E4" s="38" t="s">
        <v>8</v>
      </c>
      <c r="F4" s="39" t="s">
        <v>9</v>
      </c>
      <c r="G4" s="40" t="s">
        <v>10</v>
      </c>
      <c r="H4" s="41" t="s">
        <v>16</v>
      </c>
      <c r="I4" s="42" t="s">
        <v>17</v>
      </c>
      <c r="J4" s="48" t="s">
        <v>18</v>
      </c>
      <c r="K4" s="51" t="s">
        <v>21</v>
      </c>
      <c r="L4" s="49" t="s">
        <v>23</v>
      </c>
      <c r="M4" s="41" t="s">
        <v>25</v>
      </c>
      <c r="N4" s="43" t="s">
        <v>27</v>
      </c>
      <c r="O4" s="91" t="s">
        <v>105</v>
      </c>
      <c r="Q4" s="30" t="s">
        <v>31</v>
      </c>
      <c r="R4" s="138"/>
      <c r="S4" s="138"/>
      <c r="T4" s="138"/>
      <c r="U4" s="138"/>
      <c r="V4" s="139"/>
    </row>
    <row r="5" spans="1:22" ht="30.75" customHeight="1">
      <c r="A5" s="44" t="s">
        <v>2</v>
      </c>
      <c r="B5" s="7" t="s">
        <v>12</v>
      </c>
      <c r="C5" s="7" t="s">
        <v>13</v>
      </c>
      <c r="D5" s="7" t="s">
        <v>14</v>
      </c>
      <c r="E5" s="7" t="s">
        <v>15</v>
      </c>
      <c r="F5" s="6" t="s">
        <v>50</v>
      </c>
      <c r="G5" s="8">
        <v>2016</v>
      </c>
      <c r="H5" s="9">
        <v>10</v>
      </c>
      <c r="I5" s="10">
        <v>31</v>
      </c>
      <c r="J5" s="5" t="s">
        <v>59</v>
      </c>
      <c r="K5" s="52" t="str">
        <f>IFERROR(VLOOKUP(J5,タグ!E3:F8,2,FALSE),"")</f>
        <v>コング</v>
      </c>
      <c r="L5" s="50" t="s">
        <v>63</v>
      </c>
      <c r="M5" s="11"/>
      <c r="N5" s="45" t="s">
        <v>63</v>
      </c>
      <c r="O5" s="92" t="s">
        <v>106</v>
      </c>
      <c r="Q5" s="31" t="s">
        <v>32</v>
      </c>
      <c r="R5" s="134"/>
      <c r="S5" s="134"/>
      <c r="T5" s="134"/>
      <c r="U5" s="134"/>
      <c r="V5" s="135"/>
    </row>
    <row r="6" spans="1:22" ht="22.5" customHeight="1">
      <c r="A6" s="46">
        <v>1</v>
      </c>
      <c r="B6" s="59"/>
      <c r="C6" s="59"/>
      <c r="D6" s="59"/>
      <c r="E6" s="59"/>
      <c r="F6" s="60"/>
      <c r="G6" s="61"/>
      <c r="H6" s="62"/>
      <c r="I6" s="63"/>
      <c r="J6" s="64"/>
      <c r="K6" s="53" t="str">
        <f>IFERROR(VLOOKUP(J6,タグ!E3:F8,2,FALSE),"")</f>
        <v/>
      </c>
      <c r="L6" s="71"/>
      <c r="M6" s="72"/>
      <c r="N6" s="73"/>
      <c r="O6" s="93"/>
      <c r="Q6" s="119" t="s">
        <v>33</v>
      </c>
      <c r="R6" s="13" t="s">
        <v>34</v>
      </c>
      <c r="S6" s="134"/>
      <c r="T6" s="134"/>
      <c r="U6" s="134"/>
      <c r="V6" s="135"/>
    </row>
    <row r="7" spans="1:22" ht="22.5" customHeight="1">
      <c r="A7" s="46">
        <v>2</v>
      </c>
      <c r="B7" s="59"/>
      <c r="C7" s="59"/>
      <c r="D7" s="59"/>
      <c r="E7" s="59"/>
      <c r="F7" s="60"/>
      <c r="G7" s="61"/>
      <c r="H7" s="62"/>
      <c r="I7" s="63"/>
      <c r="J7" s="64"/>
      <c r="K7" s="53" t="str">
        <f>IFERROR(VLOOKUP(J7,タグ!E3:F8,2,FALSE),"")</f>
        <v/>
      </c>
      <c r="L7" s="71"/>
      <c r="M7" s="72"/>
      <c r="N7" s="73"/>
      <c r="O7" s="93"/>
      <c r="Q7" s="119"/>
      <c r="R7" s="13" t="s">
        <v>35</v>
      </c>
      <c r="S7" s="134"/>
      <c r="T7" s="134"/>
      <c r="U7" s="134"/>
      <c r="V7" s="135"/>
    </row>
    <row r="8" spans="1:22" ht="22.5" customHeight="1">
      <c r="A8" s="46">
        <v>3</v>
      </c>
      <c r="B8" s="59"/>
      <c r="C8" s="59"/>
      <c r="D8" s="59"/>
      <c r="E8" s="59"/>
      <c r="F8" s="60"/>
      <c r="G8" s="61"/>
      <c r="H8" s="62"/>
      <c r="I8" s="63"/>
      <c r="J8" s="64"/>
      <c r="K8" s="53" t="str">
        <f>IFERROR(VLOOKUP(J8,タグ!E3:F8,2,FALSE),"")</f>
        <v/>
      </c>
      <c r="L8" s="71"/>
      <c r="M8" s="72"/>
      <c r="N8" s="73"/>
      <c r="O8" s="93"/>
      <c r="Q8" s="119"/>
      <c r="R8" s="13" t="s">
        <v>36</v>
      </c>
      <c r="S8" s="134"/>
      <c r="T8" s="134"/>
      <c r="U8" s="134"/>
      <c r="V8" s="135"/>
    </row>
    <row r="9" spans="1:22" ht="22.5" customHeight="1">
      <c r="A9" s="46">
        <v>4</v>
      </c>
      <c r="B9" s="59"/>
      <c r="C9" s="59"/>
      <c r="D9" s="59"/>
      <c r="E9" s="59"/>
      <c r="F9" s="60"/>
      <c r="G9" s="61"/>
      <c r="H9" s="62"/>
      <c r="I9" s="63"/>
      <c r="J9" s="64"/>
      <c r="K9" s="53" t="str">
        <f>IFERROR(VLOOKUP(J9,タグ!E3:F8,2,FALSE),"")</f>
        <v/>
      </c>
      <c r="L9" s="71"/>
      <c r="M9" s="72"/>
      <c r="N9" s="73"/>
      <c r="O9" s="93"/>
      <c r="Q9" s="119"/>
      <c r="R9" s="13" t="s">
        <v>37</v>
      </c>
      <c r="S9" s="134"/>
      <c r="T9" s="134"/>
      <c r="U9" s="134"/>
      <c r="V9" s="135"/>
    </row>
    <row r="10" spans="1:22" ht="22.5" customHeight="1">
      <c r="A10" s="46">
        <v>5</v>
      </c>
      <c r="B10" s="59"/>
      <c r="C10" s="59"/>
      <c r="D10" s="59"/>
      <c r="E10" s="59"/>
      <c r="F10" s="60"/>
      <c r="G10" s="61"/>
      <c r="H10" s="62"/>
      <c r="I10" s="63"/>
      <c r="J10" s="64"/>
      <c r="K10" s="53" t="str">
        <f>IFERROR(VLOOKUP(J10,タグ!E3:F8,2,FALSE),"")</f>
        <v/>
      </c>
      <c r="L10" s="71"/>
      <c r="M10" s="72"/>
      <c r="N10" s="73"/>
      <c r="O10" s="93"/>
      <c r="Q10" s="31" t="s">
        <v>38</v>
      </c>
      <c r="R10" s="134"/>
      <c r="S10" s="134"/>
      <c r="T10" s="134"/>
      <c r="U10" s="134"/>
      <c r="V10" s="135"/>
    </row>
    <row r="11" spans="1:22" ht="22.5" customHeight="1">
      <c r="A11" s="46">
        <v>6</v>
      </c>
      <c r="B11" s="59"/>
      <c r="C11" s="59"/>
      <c r="D11" s="59"/>
      <c r="E11" s="59"/>
      <c r="F11" s="60"/>
      <c r="G11" s="61"/>
      <c r="H11" s="62"/>
      <c r="I11" s="63"/>
      <c r="J11" s="64"/>
      <c r="K11" s="53" t="str">
        <f>IFERROR(VLOOKUP(J11,タグ!E3:F8,2,FALSE),"")</f>
        <v/>
      </c>
      <c r="L11" s="71"/>
      <c r="M11" s="72"/>
      <c r="N11" s="73"/>
      <c r="O11" s="93"/>
      <c r="Q11" s="119" t="s">
        <v>39</v>
      </c>
      <c r="R11" s="13" t="s">
        <v>40</v>
      </c>
      <c r="S11" s="134"/>
      <c r="T11" s="134"/>
      <c r="U11" s="134"/>
      <c r="V11" s="135"/>
    </row>
    <row r="12" spans="1:22" ht="22.5" customHeight="1">
      <c r="A12" s="46">
        <v>7</v>
      </c>
      <c r="B12" s="59"/>
      <c r="C12" s="59"/>
      <c r="D12" s="59"/>
      <c r="E12" s="59"/>
      <c r="F12" s="60"/>
      <c r="G12" s="61"/>
      <c r="H12" s="62"/>
      <c r="I12" s="63"/>
      <c r="J12" s="64"/>
      <c r="K12" s="53" t="str">
        <f>IFERROR(VLOOKUP(J12,タグ!E3:F8,2,FALSE),"")</f>
        <v/>
      </c>
      <c r="L12" s="71"/>
      <c r="M12" s="72"/>
      <c r="N12" s="73"/>
      <c r="O12" s="93"/>
      <c r="Q12" s="119"/>
      <c r="R12" s="13" t="s">
        <v>41</v>
      </c>
      <c r="S12" s="134"/>
      <c r="T12" s="134"/>
      <c r="U12" s="134"/>
      <c r="V12" s="135"/>
    </row>
    <row r="13" spans="1:22" ht="22.5" customHeight="1">
      <c r="A13" s="46">
        <v>8</v>
      </c>
      <c r="B13" s="59"/>
      <c r="C13" s="59"/>
      <c r="D13" s="59"/>
      <c r="E13" s="59"/>
      <c r="F13" s="60"/>
      <c r="G13" s="61"/>
      <c r="H13" s="62"/>
      <c r="I13" s="63"/>
      <c r="J13" s="64"/>
      <c r="K13" s="53" t="str">
        <f>IFERROR(VLOOKUP(J13,タグ!E3:F8,2,FALSE),"")</f>
        <v/>
      </c>
      <c r="L13" s="71"/>
      <c r="M13" s="72"/>
      <c r="N13" s="73"/>
      <c r="O13" s="93"/>
      <c r="Q13" s="119"/>
      <c r="R13" s="13" t="s">
        <v>42</v>
      </c>
      <c r="S13" s="134"/>
      <c r="T13" s="134"/>
      <c r="U13" s="134"/>
      <c r="V13" s="135"/>
    </row>
    <row r="14" spans="1:22" ht="22.5" customHeight="1">
      <c r="A14" s="46">
        <v>9</v>
      </c>
      <c r="B14" s="59"/>
      <c r="C14" s="59"/>
      <c r="D14" s="59"/>
      <c r="E14" s="59"/>
      <c r="F14" s="60"/>
      <c r="G14" s="61"/>
      <c r="H14" s="62"/>
      <c r="I14" s="63"/>
      <c r="J14" s="64"/>
      <c r="K14" s="53" t="str">
        <f>IFERROR(VLOOKUP(J14,タグ!E3:F8,2,FALSE),"")</f>
        <v/>
      </c>
      <c r="L14" s="71"/>
      <c r="M14" s="72"/>
      <c r="N14" s="73"/>
      <c r="O14" s="93"/>
      <c r="Q14" s="119"/>
      <c r="R14" s="13" t="s">
        <v>43</v>
      </c>
      <c r="S14" s="134"/>
      <c r="T14" s="134"/>
      <c r="U14" s="134"/>
      <c r="V14" s="135"/>
    </row>
    <row r="15" spans="1:22" ht="22.5" customHeight="1">
      <c r="A15" s="46">
        <v>10</v>
      </c>
      <c r="B15" s="59"/>
      <c r="C15" s="59"/>
      <c r="D15" s="59"/>
      <c r="E15" s="59"/>
      <c r="F15" s="60"/>
      <c r="G15" s="61"/>
      <c r="H15" s="62"/>
      <c r="I15" s="63"/>
      <c r="J15" s="64"/>
      <c r="K15" s="53" t="str">
        <f>IFERROR(VLOOKUP(J15,タグ!E3:F8,2,FALSE),"")</f>
        <v/>
      </c>
      <c r="L15" s="71"/>
      <c r="M15" s="72"/>
      <c r="N15" s="73"/>
      <c r="O15" s="93"/>
      <c r="Q15" s="119"/>
      <c r="R15" s="13" t="s">
        <v>44</v>
      </c>
      <c r="S15" s="134"/>
      <c r="T15" s="134"/>
      <c r="U15" s="134"/>
      <c r="V15" s="135"/>
    </row>
    <row r="16" spans="1:22" ht="22.5" customHeight="1" thickBot="1">
      <c r="A16" s="46">
        <v>11</v>
      </c>
      <c r="B16" s="59"/>
      <c r="C16" s="59"/>
      <c r="D16" s="59"/>
      <c r="E16" s="59"/>
      <c r="F16" s="60"/>
      <c r="G16" s="61"/>
      <c r="H16" s="62"/>
      <c r="I16" s="63"/>
      <c r="J16" s="64"/>
      <c r="K16" s="53" t="str">
        <f>IFERROR(VLOOKUP(J16,タグ!E3:F8,2,FALSE),"")</f>
        <v/>
      </c>
      <c r="L16" s="71"/>
      <c r="M16" s="72"/>
      <c r="N16" s="73"/>
      <c r="O16" s="93"/>
      <c r="Q16" s="120"/>
      <c r="R16" s="32" t="s">
        <v>45</v>
      </c>
      <c r="S16" s="136"/>
      <c r="T16" s="136"/>
      <c r="U16" s="136"/>
      <c r="V16" s="137"/>
    </row>
    <row r="17" spans="1:21" ht="22.5" customHeight="1">
      <c r="A17" s="46">
        <v>12</v>
      </c>
      <c r="B17" s="59"/>
      <c r="C17" s="59"/>
      <c r="D17" s="59"/>
      <c r="E17" s="59"/>
      <c r="F17" s="60"/>
      <c r="G17" s="61"/>
      <c r="H17" s="62"/>
      <c r="I17" s="63"/>
      <c r="J17" s="64"/>
      <c r="K17" s="53" t="str">
        <f>IFERROR(VLOOKUP(J17,タグ!E3:F8,2,FALSE),"")</f>
        <v/>
      </c>
      <c r="L17" s="71"/>
      <c r="M17" s="72"/>
      <c r="N17" s="73"/>
      <c r="O17" s="93"/>
    </row>
    <row r="18" spans="1:21" ht="22.5" customHeight="1" thickBot="1">
      <c r="A18" s="46">
        <v>13</v>
      </c>
      <c r="B18" s="59"/>
      <c r="C18" s="59"/>
      <c r="D18" s="59"/>
      <c r="E18" s="59"/>
      <c r="F18" s="60"/>
      <c r="G18" s="61"/>
      <c r="H18" s="62"/>
      <c r="I18" s="63"/>
      <c r="J18" s="64"/>
      <c r="K18" s="53" t="str">
        <f>IFERROR(VLOOKUP(J18,タグ!E3:F8,2,FALSE),"")</f>
        <v/>
      </c>
      <c r="L18" s="71"/>
      <c r="M18" s="72"/>
      <c r="N18" s="73"/>
      <c r="O18" s="93"/>
    </row>
    <row r="19" spans="1:21" ht="22.5" customHeight="1" thickBot="1">
      <c r="A19" s="46">
        <v>14</v>
      </c>
      <c r="B19" s="59"/>
      <c r="C19" s="59"/>
      <c r="D19" s="59"/>
      <c r="E19" s="59"/>
      <c r="F19" s="60"/>
      <c r="G19" s="61"/>
      <c r="H19" s="62"/>
      <c r="I19" s="63"/>
      <c r="J19" s="64"/>
      <c r="K19" s="53" t="str">
        <f>IFERROR(VLOOKUP(J19,タグ!E3:F8,2,FALSE),"")</f>
        <v/>
      </c>
      <c r="L19" s="71"/>
      <c r="M19" s="72"/>
      <c r="N19" s="73"/>
      <c r="O19" s="93"/>
      <c r="Q19" s="102" t="s">
        <v>21</v>
      </c>
      <c r="R19" s="103"/>
      <c r="S19" s="27" t="s">
        <v>50</v>
      </c>
      <c r="T19" s="28" t="s">
        <v>49</v>
      </c>
      <c r="U19" s="29" t="s">
        <v>51</v>
      </c>
    </row>
    <row r="20" spans="1:21" ht="22.5" customHeight="1">
      <c r="A20" s="46">
        <v>15</v>
      </c>
      <c r="B20" s="59"/>
      <c r="C20" s="59"/>
      <c r="D20" s="59"/>
      <c r="E20" s="59"/>
      <c r="F20" s="60"/>
      <c r="G20" s="61"/>
      <c r="H20" s="62"/>
      <c r="I20" s="63"/>
      <c r="J20" s="64"/>
      <c r="K20" s="53" t="str">
        <f>IFERROR(VLOOKUP(J20,タグ!E3:F8,2,FALSE),"")</f>
        <v/>
      </c>
      <c r="L20" s="71"/>
      <c r="M20" s="72"/>
      <c r="N20" s="73"/>
      <c r="O20" s="93"/>
      <c r="Q20" s="104" t="s">
        <v>46</v>
      </c>
      <c r="R20" s="19" t="s">
        <v>23</v>
      </c>
      <c r="S20" s="20">
        <f>COUNTIFS(F6:F45,"男性",K6:K45,"イーグル",L6:L45,"〇")</f>
        <v>0</v>
      </c>
      <c r="T20" s="20">
        <f>COUNTIFS(F6:F45,"女性",K6:K45,"イーグル",L6:L45,"〇")</f>
        <v>0</v>
      </c>
      <c r="U20" s="21">
        <f>S20*3000+T20*3000</f>
        <v>0</v>
      </c>
    </row>
    <row r="21" spans="1:21" ht="22.5" customHeight="1">
      <c r="A21" s="46">
        <v>16</v>
      </c>
      <c r="B21" s="59"/>
      <c r="C21" s="59"/>
      <c r="D21" s="59"/>
      <c r="E21" s="59"/>
      <c r="F21" s="60"/>
      <c r="G21" s="61"/>
      <c r="H21" s="62"/>
      <c r="I21" s="63"/>
      <c r="J21" s="64"/>
      <c r="K21" s="53" t="str">
        <f>IFERROR(VLOOKUP(J21,タグ!E3:F8,2,FALSE),"")</f>
        <v/>
      </c>
      <c r="L21" s="71"/>
      <c r="M21" s="72"/>
      <c r="N21" s="73"/>
      <c r="O21" s="93"/>
      <c r="Q21" s="105"/>
      <c r="R21" s="12" t="s">
        <v>25</v>
      </c>
      <c r="S21" s="16">
        <f>COUNTIFS(F6:F45,"男性",K6:K45,"イーグル",M6:M45,"〇")</f>
        <v>0</v>
      </c>
      <c r="T21" s="16">
        <f>COUNTIFS(F6:F45,"女性",K6:K45,"イーグル",M6:M45,"〇")</f>
        <v>0</v>
      </c>
      <c r="U21" s="22">
        <f t="shared" ref="U21:U27" si="0">S21*3000+T21*3000</f>
        <v>0</v>
      </c>
    </row>
    <row r="22" spans="1:21" ht="22.5" customHeight="1" thickBot="1">
      <c r="A22" s="46">
        <v>17</v>
      </c>
      <c r="B22" s="59"/>
      <c r="C22" s="59"/>
      <c r="D22" s="59"/>
      <c r="E22" s="59"/>
      <c r="F22" s="60"/>
      <c r="G22" s="61"/>
      <c r="H22" s="62"/>
      <c r="I22" s="63"/>
      <c r="J22" s="64"/>
      <c r="K22" s="53" t="str">
        <f>IFERROR(VLOOKUP(J22,タグ!E3:F8,2,FALSE),"")</f>
        <v/>
      </c>
      <c r="L22" s="71"/>
      <c r="M22" s="72"/>
      <c r="N22" s="73"/>
      <c r="O22" s="93"/>
      <c r="Q22" s="106"/>
      <c r="R22" s="23" t="s">
        <v>27</v>
      </c>
      <c r="S22" s="24">
        <f>COUNTIFS(F6:F45,"男性",K6:K45,"イーグル",N6:N45,"〇")</f>
        <v>0</v>
      </c>
      <c r="T22" s="24">
        <f>COUNTIFS(F6:F45,"女性",K6:K45,"イーグル",N6:N45,"〇")</f>
        <v>0</v>
      </c>
      <c r="U22" s="25">
        <f t="shared" si="0"/>
        <v>0</v>
      </c>
    </row>
    <row r="23" spans="1:21" ht="22.5" customHeight="1">
      <c r="A23" s="46">
        <v>18</v>
      </c>
      <c r="B23" s="59"/>
      <c r="C23" s="59"/>
      <c r="D23" s="59"/>
      <c r="E23" s="59"/>
      <c r="F23" s="60"/>
      <c r="G23" s="61"/>
      <c r="H23" s="62"/>
      <c r="I23" s="63"/>
      <c r="J23" s="64"/>
      <c r="K23" s="53" t="str">
        <f>IFERROR(VLOOKUP(J23,タグ!E3:F8,2,FALSE),"")</f>
        <v/>
      </c>
      <c r="L23" s="71"/>
      <c r="M23" s="72"/>
      <c r="N23" s="73"/>
      <c r="O23" s="93"/>
      <c r="Q23" s="107" t="s">
        <v>47</v>
      </c>
      <c r="R23" s="19" t="s">
        <v>23</v>
      </c>
      <c r="S23" s="20">
        <f>COUNTIFS(F6:F45,"男性",K6:K45,"コング",L6:L45,"〇")</f>
        <v>0</v>
      </c>
      <c r="T23" s="20">
        <f>COUNTIFS(F6:F45,"女性",K6:K45,"コング",L6:L45,"〇")</f>
        <v>0</v>
      </c>
      <c r="U23" s="21">
        <f>S23*3000+T23*3000</f>
        <v>0</v>
      </c>
    </row>
    <row r="24" spans="1:21" ht="22.5" customHeight="1">
      <c r="A24" s="46">
        <v>19</v>
      </c>
      <c r="B24" s="59"/>
      <c r="C24" s="59"/>
      <c r="D24" s="59"/>
      <c r="E24" s="59"/>
      <c r="F24" s="60"/>
      <c r="G24" s="61"/>
      <c r="H24" s="62"/>
      <c r="I24" s="63"/>
      <c r="J24" s="64"/>
      <c r="K24" s="53" t="str">
        <f>IFERROR(VLOOKUP(J24,タグ!E3:F8,2,FALSE),"")</f>
        <v/>
      </c>
      <c r="L24" s="71"/>
      <c r="M24" s="72"/>
      <c r="N24" s="73"/>
      <c r="O24" s="93"/>
      <c r="Q24" s="108"/>
      <c r="R24" s="12" t="s">
        <v>25</v>
      </c>
      <c r="S24" s="16">
        <f>COUNTIFS(F6:F45,"男性",K6:K45,"コング",M6:M45,"〇")</f>
        <v>0</v>
      </c>
      <c r="T24" s="16">
        <f>COUNTIFS(F6:F45,"女性",K6:K45,"コング",M6:M45,"〇")</f>
        <v>0</v>
      </c>
      <c r="U24" s="22">
        <f t="shared" si="0"/>
        <v>0</v>
      </c>
    </row>
    <row r="25" spans="1:21" ht="22.5" customHeight="1" thickBot="1">
      <c r="A25" s="46">
        <v>20</v>
      </c>
      <c r="B25" s="59"/>
      <c r="C25" s="59"/>
      <c r="D25" s="59"/>
      <c r="E25" s="59"/>
      <c r="F25" s="60"/>
      <c r="G25" s="61"/>
      <c r="H25" s="62"/>
      <c r="I25" s="63"/>
      <c r="J25" s="64"/>
      <c r="K25" s="53" t="str">
        <f>IFERROR(VLOOKUP(J25,タグ!E3:F8,2,FALSE),"")</f>
        <v/>
      </c>
      <c r="L25" s="71"/>
      <c r="M25" s="72"/>
      <c r="N25" s="73"/>
      <c r="O25" s="94"/>
      <c r="Q25" s="109"/>
      <c r="R25" s="23" t="s">
        <v>27</v>
      </c>
      <c r="S25" s="24">
        <f>COUNTIFS(F6:F45,"男性",K6:K45,"コング",N6:N45,"〇")</f>
        <v>0</v>
      </c>
      <c r="T25" s="24">
        <f>COUNTIFS(F6:F45,"女性",K6:K45,"コング",N6:N45,"〇")</f>
        <v>0</v>
      </c>
      <c r="U25" s="25">
        <f t="shared" si="0"/>
        <v>0</v>
      </c>
    </row>
    <row r="26" spans="1:21" ht="22.5" customHeight="1">
      <c r="A26" s="46">
        <v>21</v>
      </c>
      <c r="B26" s="59"/>
      <c r="C26" s="59"/>
      <c r="D26" s="59"/>
      <c r="E26" s="59"/>
      <c r="F26" s="60"/>
      <c r="G26" s="61"/>
      <c r="H26" s="62"/>
      <c r="I26" s="63"/>
      <c r="J26" s="64"/>
      <c r="K26" s="53" t="str">
        <f>IFERROR(VLOOKUP(J26,タグ!E3:F8,2,FALSE),"")</f>
        <v/>
      </c>
      <c r="L26" s="71"/>
      <c r="M26" s="72"/>
      <c r="N26" s="73"/>
      <c r="O26" s="94"/>
      <c r="Q26" s="110" t="s">
        <v>48</v>
      </c>
      <c r="R26" s="19" t="s">
        <v>23</v>
      </c>
      <c r="S26" s="20">
        <f>COUNTIFS(F6:F45,"男性",K6:K45,"ラビット",L6:L45,"〇")</f>
        <v>0</v>
      </c>
      <c r="T26" s="20">
        <f>COUNTIFS(F6:F45,"女性",K6:K45,"ラビット",L6:L45,"〇")</f>
        <v>0</v>
      </c>
      <c r="U26" s="21">
        <f t="shared" si="0"/>
        <v>0</v>
      </c>
    </row>
    <row r="27" spans="1:21" ht="22.5" customHeight="1">
      <c r="A27" s="46">
        <v>22</v>
      </c>
      <c r="B27" s="59"/>
      <c r="C27" s="59"/>
      <c r="D27" s="59"/>
      <c r="E27" s="59"/>
      <c r="F27" s="60"/>
      <c r="G27" s="61"/>
      <c r="H27" s="62"/>
      <c r="I27" s="63"/>
      <c r="J27" s="64"/>
      <c r="K27" s="53" t="str">
        <f>IFERROR(VLOOKUP(J27,タグ!E3:F8,2,FALSE),"")</f>
        <v/>
      </c>
      <c r="L27" s="71"/>
      <c r="M27" s="72"/>
      <c r="N27" s="73"/>
      <c r="O27" s="94"/>
      <c r="Q27" s="111"/>
      <c r="R27" s="12" t="s">
        <v>25</v>
      </c>
      <c r="S27" s="16">
        <f>COUNTIFS(F6:F45,"男性",K6:K45,"ラビット",M6:M45,"〇")</f>
        <v>0</v>
      </c>
      <c r="T27" s="16">
        <f>COUNTIFS(F6:F45,"女性",K6:K45,"ラビット",M6:M45,"〇")</f>
        <v>0</v>
      </c>
      <c r="U27" s="22">
        <f t="shared" si="0"/>
        <v>0</v>
      </c>
    </row>
    <row r="28" spans="1:21" ht="22.5" customHeight="1" thickBot="1">
      <c r="A28" s="46">
        <v>23</v>
      </c>
      <c r="B28" s="59"/>
      <c r="C28" s="59"/>
      <c r="D28" s="59"/>
      <c r="E28" s="59"/>
      <c r="F28" s="60"/>
      <c r="G28" s="61"/>
      <c r="H28" s="62"/>
      <c r="I28" s="63"/>
      <c r="J28" s="64"/>
      <c r="K28" s="53" t="str">
        <f>IFERROR(VLOOKUP(J28,タグ!E3:F8,2,FALSE),"")</f>
        <v/>
      </c>
      <c r="L28" s="71"/>
      <c r="M28" s="72"/>
      <c r="N28" s="73"/>
      <c r="O28" s="94"/>
      <c r="Q28" s="112"/>
      <c r="R28" s="15" t="s">
        <v>27</v>
      </c>
      <c r="S28" s="17">
        <f>COUNTIFS(F6:F45,"男性",K6:K45,"ラビット",N6:N45,"〇")</f>
        <v>0</v>
      </c>
      <c r="T28" s="17">
        <f>COUNTIFS(F6:F45,"女性",K6:K45,"ラビット",N6:N45,"〇")</f>
        <v>0</v>
      </c>
      <c r="U28" s="26">
        <f>S28*3000+T28*3000</f>
        <v>0</v>
      </c>
    </row>
    <row r="29" spans="1:21" ht="22.5" customHeight="1" thickTop="1" thickBot="1">
      <c r="A29" s="46">
        <v>24</v>
      </c>
      <c r="B29" s="59"/>
      <c r="C29" s="59"/>
      <c r="D29" s="59"/>
      <c r="E29" s="59"/>
      <c r="F29" s="60"/>
      <c r="G29" s="61"/>
      <c r="H29" s="62"/>
      <c r="I29" s="63"/>
      <c r="J29" s="64"/>
      <c r="K29" s="53" t="str">
        <f>IFERROR(VLOOKUP(J29,タグ!E3:F8,2,FALSE),"")</f>
        <v/>
      </c>
      <c r="L29" s="71"/>
      <c r="M29" s="72"/>
      <c r="N29" s="73"/>
      <c r="O29" s="94"/>
      <c r="Q29" s="113" t="s">
        <v>52</v>
      </c>
      <c r="R29" s="114"/>
      <c r="S29" s="18">
        <f>SUM(S20:S28)</f>
        <v>0</v>
      </c>
      <c r="T29" s="18">
        <f t="shared" ref="T29" si="1">SUM(T20:T28)</f>
        <v>0</v>
      </c>
      <c r="U29" s="58">
        <f>SUM(U20:U28)</f>
        <v>0</v>
      </c>
    </row>
    <row r="30" spans="1:21" ht="22.5" customHeight="1" thickTop="1">
      <c r="A30" s="46">
        <v>25</v>
      </c>
      <c r="B30" s="59"/>
      <c r="C30" s="59"/>
      <c r="D30" s="59"/>
      <c r="E30" s="59"/>
      <c r="F30" s="60"/>
      <c r="G30" s="61"/>
      <c r="H30" s="62"/>
      <c r="I30" s="63"/>
      <c r="J30" s="64"/>
      <c r="K30" s="53" t="str">
        <f>IFERROR(VLOOKUP(J30,タグ!E3:F8,2,FALSE),"")</f>
        <v/>
      </c>
      <c r="L30" s="71"/>
      <c r="M30" s="72"/>
      <c r="N30" s="73"/>
      <c r="O30" s="94"/>
    </row>
    <row r="31" spans="1:21" ht="22.5" customHeight="1">
      <c r="A31" s="46">
        <v>26</v>
      </c>
      <c r="B31" s="59"/>
      <c r="C31" s="59"/>
      <c r="D31" s="59"/>
      <c r="E31" s="59"/>
      <c r="F31" s="60"/>
      <c r="G31" s="61"/>
      <c r="H31" s="62"/>
      <c r="I31" s="63"/>
      <c r="J31" s="64"/>
      <c r="K31" s="53" t="str">
        <f>IFERROR(VLOOKUP(J31,タグ!E3:F8,2,FALSE),"")</f>
        <v/>
      </c>
      <c r="L31" s="71"/>
      <c r="M31" s="72"/>
      <c r="N31" s="73"/>
      <c r="O31" s="94"/>
    </row>
    <row r="32" spans="1:21" ht="22.5" customHeight="1">
      <c r="A32" s="46">
        <v>27</v>
      </c>
      <c r="B32" s="59"/>
      <c r="C32" s="59"/>
      <c r="D32" s="59"/>
      <c r="E32" s="59"/>
      <c r="F32" s="60"/>
      <c r="G32" s="61"/>
      <c r="H32" s="62"/>
      <c r="I32" s="63"/>
      <c r="J32" s="64"/>
      <c r="K32" s="53" t="str">
        <f>IFERROR(VLOOKUP(J32,タグ!E3:F8,2,FALSE),"")</f>
        <v/>
      </c>
      <c r="L32" s="71"/>
      <c r="M32" s="72"/>
      <c r="N32" s="73"/>
      <c r="O32" s="94"/>
    </row>
    <row r="33" spans="1:22" ht="22.5" customHeight="1" thickBot="1">
      <c r="A33" s="46">
        <v>28</v>
      </c>
      <c r="B33" s="59"/>
      <c r="C33" s="59"/>
      <c r="D33" s="59"/>
      <c r="E33" s="59"/>
      <c r="F33" s="60"/>
      <c r="G33" s="61"/>
      <c r="H33" s="62"/>
      <c r="I33" s="63"/>
      <c r="J33" s="64"/>
      <c r="K33" s="53" t="str">
        <f>IFERROR(VLOOKUP(J33,タグ!E3:F8,2,FALSE),"")</f>
        <v/>
      </c>
      <c r="L33" s="71"/>
      <c r="M33" s="72"/>
      <c r="N33" s="73"/>
      <c r="O33" s="94"/>
    </row>
    <row r="34" spans="1:22" ht="22.5" customHeight="1">
      <c r="A34" s="46">
        <v>29</v>
      </c>
      <c r="B34" s="59"/>
      <c r="C34" s="59"/>
      <c r="D34" s="59"/>
      <c r="E34" s="59"/>
      <c r="F34" s="60"/>
      <c r="G34" s="61"/>
      <c r="H34" s="62"/>
      <c r="I34" s="63"/>
      <c r="J34" s="64"/>
      <c r="K34" s="53" t="str">
        <f>IFERROR(VLOOKUP(J34,タグ!E3:F8,2,FALSE),"")</f>
        <v/>
      </c>
      <c r="L34" s="71"/>
      <c r="M34" s="72"/>
      <c r="N34" s="73"/>
      <c r="O34" s="94"/>
      <c r="Q34" s="33" t="s">
        <v>53</v>
      </c>
      <c r="R34" s="34" t="s">
        <v>54</v>
      </c>
      <c r="S34" s="35"/>
      <c r="T34" s="35"/>
      <c r="U34" s="35"/>
      <c r="V34" s="36"/>
    </row>
    <row r="35" spans="1:22" ht="22.5" customHeight="1">
      <c r="A35" s="46">
        <v>30</v>
      </c>
      <c r="B35" s="59"/>
      <c r="C35" s="59"/>
      <c r="D35" s="59"/>
      <c r="E35" s="59"/>
      <c r="F35" s="60"/>
      <c r="G35" s="61"/>
      <c r="H35" s="62"/>
      <c r="I35" s="63"/>
      <c r="J35" s="64"/>
      <c r="K35" s="53" t="str">
        <f>IFERROR(VLOOKUP(J35,タグ!E3:F8,2,FALSE),"")</f>
        <v/>
      </c>
      <c r="L35" s="71"/>
      <c r="M35" s="72"/>
      <c r="N35" s="73"/>
      <c r="O35" s="94"/>
      <c r="Q35" s="96" t="s">
        <v>55</v>
      </c>
      <c r="R35" s="12" t="s">
        <v>40</v>
      </c>
      <c r="S35" s="115" t="s">
        <v>65</v>
      </c>
      <c r="T35" s="115"/>
      <c r="U35" s="115"/>
      <c r="V35" s="116"/>
    </row>
    <row r="36" spans="1:22" ht="22.5" customHeight="1">
      <c r="A36" s="46">
        <v>31</v>
      </c>
      <c r="B36" s="59"/>
      <c r="C36" s="59"/>
      <c r="D36" s="59"/>
      <c r="E36" s="59"/>
      <c r="F36" s="60"/>
      <c r="G36" s="61"/>
      <c r="H36" s="62"/>
      <c r="I36" s="63"/>
      <c r="J36" s="64"/>
      <c r="K36" s="53" t="str">
        <f>IFERROR(VLOOKUP(J36,タグ!E3:F8,2,FALSE),"")</f>
        <v/>
      </c>
      <c r="L36" s="71"/>
      <c r="M36" s="72"/>
      <c r="N36" s="73"/>
      <c r="O36" s="94"/>
      <c r="Q36" s="96"/>
      <c r="R36" s="12" t="s">
        <v>41</v>
      </c>
      <c r="S36" s="115" t="s">
        <v>66</v>
      </c>
      <c r="T36" s="115"/>
      <c r="U36" s="115"/>
      <c r="V36" s="116"/>
    </row>
    <row r="37" spans="1:22" ht="22.5" customHeight="1">
      <c r="A37" s="46">
        <v>32</v>
      </c>
      <c r="B37" s="59"/>
      <c r="C37" s="59"/>
      <c r="D37" s="59"/>
      <c r="E37" s="59"/>
      <c r="F37" s="60"/>
      <c r="G37" s="61"/>
      <c r="H37" s="62"/>
      <c r="I37" s="63"/>
      <c r="J37" s="64"/>
      <c r="K37" s="53" t="str">
        <f>IFERROR(VLOOKUP(J37,タグ!E3:F8,2,FALSE),"")</f>
        <v/>
      </c>
      <c r="L37" s="71"/>
      <c r="M37" s="72"/>
      <c r="N37" s="73"/>
      <c r="O37" s="94"/>
      <c r="Q37" s="96"/>
      <c r="R37" s="12" t="s">
        <v>43</v>
      </c>
      <c r="S37" s="115" t="s">
        <v>67</v>
      </c>
      <c r="T37" s="115"/>
      <c r="U37" s="115"/>
      <c r="V37" s="116"/>
    </row>
    <row r="38" spans="1:22" ht="22.5" customHeight="1">
      <c r="A38" s="46">
        <v>33</v>
      </c>
      <c r="B38" s="59"/>
      <c r="C38" s="59"/>
      <c r="D38" s="59"/>
      <c r="E38" s="59"/>
      <c r="F38" s="60"/>
      <c r="G38" s="61"/>
      <c r="H38" s="62"/>
      <c r="I38" s="63"/>
      <c r="J38" s="64"/>
      <c r="K38" s="53" t="str">
        <f>IFERROR(VLOOKUP(J38,タグ!E3:F8,2,FALSE),"")</f>
        <v/>
      </c>
      <c r="L38" s="71"/>
      <c r="M38" s="72"/>
      <c r="N38" s="73"/>
      <c r="O38" s="94"/>
      <c r="Q38" s="96"/>
      <c r="R38" s="12" t="s">
        <v>44</v>
      </c>
      <c r="S38" s="115">
        <v>221333</v>
      </c>
      <c r="T38" s="115"/>
      <c r="U38" s="115"/>
      <c r="V38" s="116"/>
    </row>
    <row r="39" spans="1:22" ht="22.5" customHeight="1">
      <c r="A39" s="46">
        <v>34</v>
      </c>
      <c r="B39" s="59"/>
      <c r="C39" s="59"/>
      <c r="D39" s="59"/>
      <c r="E39" s="59"/>
      <c r="F39" s="60"/>
      <c r="G39" s="61"/>
      <c r="H39" s="62"/>
      <c r="I39" s="63"/>
      <c r="J39" s="64"/>
      <c r="K39" s="53" t="str">
        <f>IFERROR(VLOOKUP(J39,タグ!E3:F8,2,FALSE),"")</f>
        <v/>
      </c>
      <c r="L39" s="71"/>
      <c r="M39" s="72"/>
      <c r="N39" s="73"/>
      <c r="O39" s="94"/>
      <c r="Q39" s="96"/>
      <c r="R39" s="12" t="s">
        <v>45</v>
      </c>
      <c r="S39" s="115"/>
      <c r="T39" s="115"/>
      <c r="U39" s="115"/>
      <c r="V39" s="116"/>
    </row>
    <row r="40" spans="1:22" ht="22.5" customHeight="1">
      <c r="A40" s="46">
        <v>35</v>
      </c>
      <c r="B40" s="59"/>
      <c r="C40" s="59"/>
      <c r="D40" s="59"/>
      <c r="E40" s="59"/>
      <c r="F40" s="60"/>
      <c r="G40" s="61"/>
      <c r="H40" s="62"/>
      <c r="I40" s="63"/>
      <c r="J40" s="64"/>
      <c r="K40" s="53" t="str">
        <f>IFERROR(VLOOKUP(J40,タグ!E3:F8,2,FALSE),"")</f>
        <v/>
      </c>
      <c r="L40" s="71"/>
      <c r="M40" s="72"/>
      <c r="N40" s="73"/>
      <c r="O40" s="94"/>
      <c r="Q40" s="96" t="s">
        <v>56</v>
      </c>
      <c r="R40" s="130"/>
      <c r="S40" s="130"/>
      <c r="T40" s="130"/>
      <c r="U40" s="130"/>
      <c r="V40" s="131"/>
    </row>
    <row r="41" spans="1:22" ht="22.5" customHeight="1">
      <c r="A41" s="46">
        <v>36</v>
      </c>
      <c r="B41" s="59"/>
      <c r="C41" s="59"/>
      <c r="D41" s="59"/>
      <c r="E41" s="59"/>
      <c r="F41" s="60"/>
      <c r="G41" s="61"/>
      <c r="H41" s="62"/>
      <c r="I41" s="63"/>
      <c r="J41" s="64"/>
      <c r="K41" s="53" t="str">
        <f>IFERROR(VLOOKUP(J41,タグ!E3:F8,2,FALSE),"")</f>
        <v/>
      </c>
      <c r="L41" s="71"/>
      <c r="M41" s="72"/>
      <c r="N41" s="73"/>
      <c r="O41" s="94"/>
      <c r="Q41" s="96"/>
      <c r="R41" s="130"/>
      <c r="S41" s="130"/>
      <c r="T41" s="130"/>
      <c r="U41" s="130"/>
      <c r="V41" s="131"/>
    </row>
    <row r="42" spans="1:22" ht="22.5" customHeight="1">
      <c r="A42" s="46">
        <v>37</v>
      </c>
      <c r="B42" s="59"/>
      <c r="C42" s="59"/>
      <c r="D42" s="59"/>
      <c r="E42" s="59"/>
      <c r="F42" s="60"/>
      <c r="G42" s="61"/>
      <c r="H42" s="62"/>
      <c r="I42" s="63"/>
      <c r="J42" s="64"/>
      <c r="K42" s="53" t="str">
        <f>IFERROR(VLOOKUP(J42,タグ!E3:F8,2,FALSE),"")</f>
        <v/>
      </c>
      <c r="L42" s="71"/>
      <c r="M42" s="72"/>
      <c r="N42" s="73"/>
      <c r="O42" s="94"/>
      <c r="Q42" s="96"/>
      <c r="R42" s="130"/>
      <c r="S42" s="130"/>
      <c r="T42" s="130"/>
      <c r="U42" s="130"/>
      <c r="V42" s="131"/>
    </row>
    <row r="43" spans="1:22" ht="22.5" customHeight="1">
      <c r="A43" s="46">
        <v>38</v>
      </c>
      <c r="B43" s="59"/>
      <c r="C43" s="59"/>
      <c r="D43" s="59"/>
      <c r="E43" s="59"/>
      <c r="F43" s="60"/>
      <c r="G43" s="61"/>
      <c r="H43" s="62"/>
      <c r="I43" s="63"/>
      <c r="J43" s="64"/>
      <c r="K43" s="53" t="str">
        <f>IFERROR(VLOOKUP(J43,タグ!E3:F8,2,FALSE),"")</f>
        <v/>
      </c>
      <c r="L43" s="71"/>
      <c r="M43" s="72"/>
      <c r="N43" s="73"/>
      <c r="O43" s="94"/>
      <c r="Q43" s="96"/>
      <c r="R43" s="130"/>
      <c r="S43" s="130"/>
      <c r="T43" s="130"/>
      <c r="U43" s="130"/>
      <c r="V43" s="131"/>
    </row>
    <row r="44" spans="1:22" ht="22.5" customHeight="1">
      <c r="A44" s="46">
        <v>39</v>
      </c>
      <c r="B44" s="59"/>
      <c r="C44" s="59"/>
      <c r="D44" s="59"/>
      <c r="E44" s="59"/>
      <c r="F44" s="60"/>
      <c r="G44" s="61"/>
      <c r="H44" s="62"/>
      <c r="I44" s="63"/>
      <c r="J44" s="64"/>
      <c r="K44" s="53" t="str">
        <f>IFERROR(VLOOKUP(J44,タグ!E3:F8,2,FALSE),"")</f>
        <v/>
      </c>
      <c r="L44" s="71"/>
      <c r="M44" s="72"/>
      <c r="N44" s="73"/>
      <c r="O44" s="94"/>
      <c r="Q44" s="96"/>
      <c r="R44" s="130"/>
      <c r="S44" s="130"/>
      <c r="T44" s="130"/>
      <c r="U44" s="130"/>
      <c r="V44" s="131"/>
    </row>
    <row r="45" spans="1:22" ht="22.5" customHeight="1" thickBot="1">
      <c r="A45" s="47">
        <v>40</v>
      </c>
      <c r="B45" s="65"/>
      <c r="C45" s="65"/>
      <c r="D45" s="65"/>
      <c r="E45" s="65"/>
      <c r="F45" s="66"/>
      <c r="G45" s="67"/>
      <c r="H45" s="68"/>
      <c r="I45" s="69"/>
      <c r="J45" s="70"/>
      <c r="K45" s="54" t="str">
        <f>IFERROR(VLOOKUP(J45,タグ!E3:F8,2,FALSE),"")</f>
        <v/>
      </c>
      <c r="L45" s="74"/>
      <c r="M45" s="75"/>
      <c r="N45" s="76"/>
      <c r="O45" s="95"/>
      <c r="Q45" s="97"/>
      <c r="R45" s="132"/>
      <c r="S45" s="132"/>
      <c r="T45" s="132"/>
      <c r="U45" s="132"/>
      <c r="V45" s="133"/>
    </row>
  </sheetData>
  <sheetProtection algorithmName="SHA-512" hashValue="c6FAKlY0bXBb/v+VBoAfhdTgatYISZdp9hy9vhyig1XccClHvWruvdDKdRhXtBFK8p7t3eOSVXtF/CfCabHd+Q==" saltValue="6cjPNQcCiIIPZPeLUgsPGA==" spinCount="100000" sheet="1" objects="1" scenarios="1"/>
  <mergeCells count="30">
    <mergeCell ref="R4:V4"/>
    <mergeCell ref="R5:V5"/>
    <mergeCell ref="Q26:Q28"/>
    <mergeCell ref="Q29:R29"/>
    <mergeCell ref="Q6:Q9"/>
    <mergeCell ref="R10:V10"/>
    <mergeCell ref="Q11:Q16"/>
    <mergeCell ref="S11:V11"/>
    <mergeCell ref="S12:V12"/>
    <mergeCell ref="G3:I3"/>
    <mergeCell ref="L3:N3"/>
    <mergeCell ref="S35:V35"/>
    <mergeCell ref="S36:V36"/>
    <mergeCell ref="S37:V37"/>
    <mergeCell ref="S13:V13"/>
    <mergeCell ref="S14:V14"/>
    <mergeCell ref="S15:V15"/>
    <mergeCell ref="S16:V16"/>
    <mergeCell ref="Q20:Q22"/>
    <mergeCell ref="Q23:Q25"/>
    <mergeCell ref="Q19:R19"/>
    <mergeCell ref="S6:V6"/>
    <mergeCell ref="S7:V7"/>
    <mergeCell ref="S8:V8"/>
    <mergeCell ref="S9:V9"/>
    <mergeCell ref="S38:V38"/>
    <mergeCell ref="S39:V39"/>
    <mergeCell ref="Q35:Q39"/>
    <mergeCell ref="Q40:Q45"/>
    <mergeCell ref="R40:V45"/>
  </mergeCells>
  <phoneticPr fontId="1"/>
  <pageMargins left="0.7" right="0.7" top="0.75" bottom="0.75" header="0.3" footer="0.3"/>
  <pageSetup paperSize="9" scale="4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70D4623-D07F-48A3-AB5C-F9B03B4D4E5D}">
          <x14:formula1>
            <xm:f>タグ!$A$3:$A$4</xm:f>
          </x14:formula1>
          <xm:sqref>F5:F45</xm:sqref>
        </x14:dataValidation>
        <x14:dataValidation type="list" allowBlank="1" showInputMessage="1" showErrorMessage="1" xr:uid="{7860221D-2798-4088-A8F4-BB6C05912C1D}">
          <x14:formula1>
            <xm:f>タグ!$B$3:$B$23</xm:f>
          </x14:formula1>
          <xm:sqref>G5:G45</xm:sqref>
        </x14:dataValidation>
        <x14:dataValidation type="list" allowBlank="1" showInputMessage="1" showErrorMessage="1" xr:uid="{D937F892-E3D8-41FB-8BB9-446A57D9D51F}">
          <x14:formula1>
            <xm:f>タグ!$C$3:$C$14</xm:f>
          </x14:formula1>
          <xm:sqref>H5:H45</xm:sqref>
        </x14:dataValidation>
        <x14:dataValidation type="list" allowBlank="1" showInputMessage="1" showErrorMessage="1" xr:uid="{91E91336-8667-45E6-B9AC-D293F6C0BA9B}">
          <x14:formula1>
            <xm:f>タグ!$D$3:$D$33</xm:f>
          </x14:formula1>
          <xm:sqref>I5:I45</xm:sqref>
        </x14:dataValidation>
        <x14:dataValidation type="list" allowBlank="1" showInputMessage="1" showErrorMessage="1" xr:uid="{B257F888-DF01-4123-B48C-E6C2E98B4A15}">
          <x14:formula1>
            <xm:f>タグ!$E$3:$E$8</xm:f>
          </x14:formula1>
          <xm:sqref>J5:J45</xm:sqref>
        </x14:dataValidation>
        <x14:dataValidation type="list" allowBlank="1" showInputMessage="1" showErrorMessage="1" xr:uid="{66DE397F-E2A6-49A4-9632-40FC883EEBEA}">
          <x14:formula1>
            <xm:f>タグ!$G$3</xm:f>
          </x14:formula1>
          <xm:sqref>L5:N45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632B4-343B-4034-8E8F-D837368BE1D7}">
  <sheetPr>
    <tabColor rgb="FFFF0000"/>
  </sheetPr>
  <dimension ref="A2:Q37"/>
  <sheetViews>
    <sheetView workbookViewId="0">
      <selection activeCell="H24" sqref="H24"/>
    </sheetView>
  </sheetViews>
  <sheetFormatPr defaultRowHeight="18.75"/>
  <cols>
    <col min="1" max="1" width="5.25" style="1" bestFit="1" customWidth="1"/>
    <col min="2" max="2" width="26.875" customWidth="1"/>
    <col min="3" max="3" width="18.125" customWidth="1"/>
    <col min="4" max="4" width="17.875" customWidth="1"/>
    <col min="5" max="5" width="18" customWidth="1"/>
    <col min="12" max="12" width="11" bestFit="1" customWidth="1"/>
    <col min="13" max="13" width="16.875" customWidth="1"/>
    <col min="14" max="14" width="17.375" bestFit="1" customWidth="1"/>
  </cols>
  <sheetData>
    <row r="2" spans="1:17">
      <c r="A2" s="1" t="s">
        <v>71</v>
      </c>
    </row>
    <row r="3" spans="1:17">
      <c r="A3" s="1" t="s">
        <v>68</v>
      </c>
      <c r="B3" s="55" t="s">
        <v>70</v>
      </c>
      <c r="C3" s="55" t="s">
        <v>69</v>
      </c>
      <c r="D3" s="55" t="s">
        <v>3</v>
      </c>
      <c r="E3" s="55" t="s">
        <v>4</v>
      </c>
      <c r="F3" s="55" t="s">
        <v>9</v>
      </c>
      <c r="I3" s="1" t="s">
        <v>3</v>
      </c>
      <c r="J3" s="1" t="s">
        <v>4</v>
      </c>
      <c r="K3" s="1" t="s">
        <v>6</v>
      </c>
      <c r="L3" s="1" t="s">
        <v>8</v>
      </c>
      <c r="M3" s="55" t="s">
        <v>72</v>
      </c>
      <c r="N3" s="55" t="s">
        <v>73</v>
      </c>
      <c r="P3" s="55" t="s">
        <v>74</v>
      </c>
      <c r="Q3" s="55" t="s">
        <v>75</v>
      </c>
    </row>
    <row r="4" spans="1:17">
      <c r="A4" s="1">
        <v>1</v>
      </c>
      <c r="B4" s="14">
        <f>申込用紙!R4</f>
        <v>0</v>
      </c>
      <c r="C4" s="14">
        <f>申込用紙!R5</f>
        <v>0</v>
      </c>
      <c r="D4" s="14" t="str">
        <f>M4</f>
        <v>0 0</v>
      </c>
      <c r="E4" s="14" t="str">
        <f>N4</f>
        <v>(0 0)</v>
      </c>
      <c r="F4" s="14" t="e">
        <f>Q4</f>
        <v>#N/A</v>
      </c>
      <c r="I4">
        <f>申込用紙!B6</f>
        <v>0</v>
      </c>
      <c r="J4">
        <f>申込用紙!C6</f>
        <v>0</v>
      </c>
      <c r="K4">
        <f>申込用紙!D6</f>
        <v>0</v>
      </c>
      <c r="L4">
        <f>申込用紙!E6</f>
        <v>0</v>
      </c>
      <c r="M4" s="14" t="str">
        <f>I4&amp;" "&amp;J4</f>
        <v>0 0</v>
      </c>
      <c r="N4" s="14" t="str">
        <f>"("&amp;K4&amp;" "&amp;L4&amp;")"</f>
        <v>(0 0)</v>
      </c>
      <c r="P4" s="14">
        <f>申込用紙!F6</f>
        <v>0</v>
      </c>
      <c r="Q4" s="14" t="e">
        <f>VLOOKUP(P4,タグ!H3:I4,2,FALSE)</f>
        <v>#N/A</v>
      </c>
    </row>
    <row r="5" spans="1:17">
      <c r="A5" s="1">
        <v>2</v>
      </c>
      <c r="B5" s="14">
        <f>B4</f>
        <v>0</v>
      </c>
      <c r="C5" s="14">
        <f>C4</f>
        <v>0</v>
      </c>
      <c r="D5" s="14" t="str">
        <f t="shared" ref="D5:D37" si="0">M5</f>
        <v>0 0</v>
      </c>
      <c r="E5" s="14" t="str">
        <f t="shared" ref="E5:E37" si="1">N5</f>
        <v>(0 0)</v>
      </c>
      <c r="F5" s="14" t="e">
        <f t="shared" ref="F5:F37" si="2">Q5</f>
        <v>#N/A</v>
      </c>
      <c r="I5">
        <f>申込用紙!B7</f>
        <v>0</v>
      </c>
      <c r="J5">
        <f>申込用紙!C7</f>
        <v>0</v>
      </c>
      <c r="K5">
        <f>申込用紙!D7</f>
        <v>0</v>
      </c>
      <c r="L5">
        <f>申込用紙!E7</f>
        <v>0</v>
      </c>
      <c r="M5" s="14" t="str">
        <f t="shared" ref="M5:M37" si="3">I5&amp;" "&amp;J5</f>
        <v>0 0</v>
      </c>
      <c r="N5" s="14" t="str">
        <f t="shared" ref="N5:N36" si="4">"("&amp;K5&amp;" "&amp;L5&amp;")"</f>
        <v>(0 0)</v>
      </c>
      <c r="P5" s="14">
        <f>申込用紙!F7</f>
        <v>0</v>
      </c>
      <c r="Q5" s="14" t="e">
        <f>VLOOKUP(P5,タグ!H4:I5,2,FALSE)</f>
        <v>#N/A</v>
      </c>
    </row>
    <row r="6" spans="1:17">
      <c r="A6" s="1">
        <v>3</v>
      </c>
      <c r="B6" s="14">
        <f>B5</f>
        <v>0</v>
      </c>
      <c r="C6" s="14">
        <f>C5</f>
        <v>0</v>
      </c>
      <c r="D6" s="14" t="str">
        <f t="shared" si="0"/>
        <v>0 0</v>
      </c>
      <c r="E6" s="14" t="str">
        <f t="shared" si="1"/>
        <v>(0 0)</v>
      </c>
      <c r="F6" s="14" t="e">
        <f t="shared" si="2"/>
        <v>#N/A</v>
      </c>
      <c r="I6">
        <f>申込用紙!B8</f>
        <v>0</v>
      </c>
      <c r="J6">
        <f>申込用紙!C8</f>
        <v>0</v>
      </c>
      <c r="K6">
        <f>申込用紙!D8</f>
        <v>0</v>
      </c>
      <c r="L6">
        <f>申込用紙!E8</f>
        <v>0</v>
      </c>
      <c r="M6" s="14" t="str">
        <f t="shared" si="3"/>
        <v>0 0</v>
      </c>
      <c r="N6" s="14" t="str">
        <f t="shared" si="4"/>
        <v>(0 0)</v>
      </c>
      <c r="P6" s="14">
        <f>申込用紙!F8</f>
        <v>0</v>
      </c>
      <c r="Q6" s="14" t="e">
        <f>VLOOKUP(P6,タグ!H5:I6,2,FALSE)</f>
        <v>#N/A</v>
      </c>
    </row>
    <row r="7" spans="1:17">
      <c r="A7" s="1">
        <v>4</v>
      </c>
      <c r="B7" s="14">
        <f t="shared" ref="B7:B37" si="5">B6</f>
        <v>0</v>
      </c>
      <c r="C7" s="14">
        <f t="shared" ref="C7:C37" si="6">C6</f>
        <v>0</v>
      </c>
      <c r="D7" s="14" t="str">
        <f t="shared" si="0"/>
        <v>0 0</v>
      </c>
      <c r="E7" s="14" t="str">
        <f t="shared" si="1"/>
        <v>(0 0)</v>
      </c>
      <c r="F7" s="14" t="e">
        <f t="shared" si="2"/>
        <v>#N/A</v>
      </c>
      <c r="I7">
        <f>申込用紙!B9</f>
        <v>0</v>
      </c>
      <c r="J7">
        <f>申込用紙!C9</f>
        <v>0</v>
      </c>
      <c r="K7">
        <f>申込用紙!D9</f>
        <v>0</v>
      </c>
      <c r="L7">
        <f>申込用紙!E9</f>
        <v>0</v>
      </c>
      <c r="M7" s="14" t="str">
        <f t="shared" si="3"/>
        <v>0 0</v>
      </c>
      <c r="N7" s="14" t="str">
        <f t="shared" si="4"/>
        <v>(0 0)</v>
      </c>
      <c r="P7" s="14">
        <f>申込用紙!F9</f>
        <v>0</v>
      </c>
      <c r="Q7" s="14" t="e">
        <f>VLOOKUP(P7,タグ!H6:I7,2,FALSE)</f>
        <v>#N/A</v>
      </c>
    </row>
    <row r="8" spans="1:17">
      <c r="A8" s="1">
        <v>5</v>
      </c>
      <c r="B8" s="14">
        <f t="shared" si="5"/>
        <v>0</v>
      </c>
      <c r="C8" s="14">
        <f t="shared" si="6"/>
        <v>0</v>
      </c>
      <c r="D8" s="14" t="str">
        <f t="shared" si="0"/>
        <v>0 0</v>
      </c>
      <c r="E8" s="14" t="str">
        <f t="shared" si="1"/>
        <v>(0 0)</v>
      </c>
      <c r="F8" s="14" t="e">
        <f t="shared" si="2"/>
        <v>#N/A</v>
      </c>
      <c r="I8">
        <f>申込用紙!B10</f>
        <v>0</v>
      </c>
      <c r="J8">
        <f>申込用紙!C10</f>
        <v>0</v>
      </c>
      <c r="K8">
        <f>申込用紙!D10</f>
        <v>0</v>
      </c>
      <c r="L8">
        <f>申込用紙!E10</f>
        <v>0</v>
      </c>
      <c r="M8" s="14" t="str">
        <f t="shared" si="3"/>
        <v>0 0</v>
      </c>
      <c r="N8" s="14" t="str">
        <f t="shared" si="4"/>
        <v>(0 0)</v>
      </c>
      <c r="P8" s="14">
        <f>申込用紙!F10</f>
        <v>0</v>
      </c>
      <c r="Q8" s="14" t="e">
        <f>VLOOKUP(P8,タグ!H7:I8,2,FALSE)</f>
        <v>#N/A</v>
      </c>
    </row>
    <row r="9" spans="1:17">
      <c r="A9" s="1">
        <v>6</v>
      </c>
      <c r="B9" s="14">
        <f t="shared" si="5"/>
        <v>0</v>
      </c>
      <c r="C9" s="14">
        <f t="shared" si="6"/>
        <v>0</v>
      </c>
      <c r="D9" s="14" t="str">
        <f t="shared" si="0"/>
        <v>0 0</v>
      </c>
      <c r="E9" s="14" t="str">
        <f t="shared" si="1"/>
        <v>(0 0)</v>
      </c>
      <c r="F9" s="14" t="e">
        <f t="shared" si="2"/>
        <v>#N/A</v>
      </c>
      <c r="I9">
        <f>申込用紙!B11</f>
        <v>0</v>
      </c>
      <c r="J9">
        <f>申込用紙!C11</f>
        <v>0</v>
      </c>
      <c r="K9">
        <f>申込用紙!D11</f>
        <v>0</v>
      </c>
      <c r="L9">
        <f>申込用紙!E11</f>
        <v>0</v>
      </c>
      <c r="M9" s="14" t="str">
        <f t="shared" si="3"/>
        <v>0 0</v>
      </c>
      <c r="N9" s="14" t="str">
        <f t="shared" si="4"/>
        <v>(0 0)</v>
      </c>
      <c r="P9" s="14">
        <f>申込用紙!F11</f>
        <v>0</v>
      </c>
      <c r="Q9" s="14" t="e">
        <f>VLOOKUP(P9,タグ!H8:I9,2,FALSE)</f>
        <v>#N/A</v>
      </c>
    </row>
    <row r="10" spans="1:17">
      <c r="A10" s="1">
        <v>7</v>
      </c>
      <c r="B10" s="14">
        <f t="shared" si="5"/>
        <v>0</v>
      </c>
      <c r="C10" s="14">
        <f t="shared" si="6"/>
        <v>0</v>
      </c>
      <c r="D10" s="14" t="str">
        <f t="shared" si="0"/>
        <v>0 0</v>
      </c>
      <c r="E10" s="14" t="str">
        <f t="shared" si="1"/>
        <v>(0 0)</v>
      </c>
      <c r="F10" s="14" t="e">
        <f t="shared" si="2"/>
        <v>#N/A</v>
      </c>
      <c r="I10">
        <f>申込用紙!B12</f>
        <v>0</v>
      </c>
      <c r="J10">
        <f>申込用紙!C12</f>
        <v>0</v>
      </c>
      <c r="K10">
        <f>申込用紙!D12</f>
        <v>0</v>
      </c>
      <c r="L10">
        <f>申込用紙!E12</f>
        <v>0</v>
      </c>
      <c r="M10" s="14" t="str">
        <f t="shared" si="3"/>
        <v>0 0</v>
      </c>
      <c r="N10" s="14" t="str">
        <f t="shared" si="4"/>
        <v>(0 0)</v>
      </c>
      <c r="P10" s="14">
        <f>申込用紙!F12</f>
        <v>0</v>
      </c>
      <c r="Q10" s="14" t="e">
        <f>VLOOKUP(P10,タグ!H9:I10,2,FALSE)</f>
        <v>#N/A</v>
      </c>
    </row>
    <row r="11" spans="1:17">
      <c r="A11" s="1">
        <v>8</v>
      </c>
      <c r="B11" s="14">
        <f t="shared" si="5"/>
        <v>0</v>
      </c>
      <c r="C11" s="14">
        <f t="shared" si="6"/>
        <v>0</v>
      </c>
      <c r="D11" s="14" t="str">
        <f t="shared" si="0"/>
        <v>0 0</v>
      </c>
      <c r="E11" s="14" t="str">
        <f t="shared" si="1"/>
        <v>(0 0)</v>
      </c>
      <c r="F11" s="14" t="e">
        <f t="shared" si="2"/>
        <v>#N/A</v>
      </c>
      <c r="I11">
        <f>申込用紙!B13</f>
        <v>0</v>
      </c>
      <c r="J11">
        <f>申込用紙!C13</f>
        <v>0</v>
      </c>
      <c r="K11">
        <f>申込用紙!D13</f>
        <v>0</v>
      </c>
      <c r="L11">
        <f>申込用紙!E13</f>
        <v>0</v>
      </c>
      <c r="M11" s="14" t="str">
        <f t="shared" si="3"/>
        <v>0 0</v>
      </c>
      <c r="N11" s="14" t="str">
        <f t="shared" si="4"/>
        <v>(0 0)</v>
      </c>
      <c r="P11" s="14">
        <f>申込用紙!F13</f>
        <v>0</v>
      </c>
      <c r="Q11" s="14" t="e">
        <f>VLOOKUP(P11,タグ!H10:I11,2,FALSE)</f>
        <v>#N/A</v>
      </c>
    </row>
    <row r="12" spans="1:17">
      <c r="A12" s="1">
        <v>9</v>
      </c>
      <c r="B12" s="14">
        <f t="shared" si="5"/>
        <v>0</v>
      </c>
      <c r="C12" s="14">
        <f t="shared" si="6"/>
        <v>0</v>
      </c>
      <c r="D12" s="14" t="str">
        <f t="shared" si="0"/>
        <v>0 0</v>
      </c>
      <c r="E12" s="14" t="str">
        <f t="shared" si="1"/>
        <v>(0 0)</v>
      </c>
      <c r="F12" s="14" t="e">
        <f t="shared" si="2"/>
        <v>#N/A</v>
      </c>
      <c r="I12">
        <f>申込用紙!B14</f>
        <v>0</v>
      </c>
      <c r="J12">
        <f>申込用紙!C14</f>
        <v>0</v>
      </c>
      <c r="K12">
        <f>申込用紙!D14</f>
        <v>0</v>
      </c>
      <c r="L12">
        <f>申込用紙!E14</f>
        <v>0</v>
      </c>
      <c r="M12" s="14" t="str">
        <f t="shared" si="3"/>
        <v>0 0</v>
      </c>
      <c r="N12" s="14" t="str">
        <f t="shared" si="4"/>
        <v>(0 0)</v>
      </c>
      <c r="P12" s="14">
        <f>申込用紙!F14</f>
        <v>0</v>
      </c>
      <c r="Q12" s="14" t="e">
        <f>VLOOKUP(P12,タグ!H11:I12,2,FALSE)</f>
        <v>#N/A</v>
      </c>
    </row>
    <row r="13" spans="1:17">
      <c r="A13" s="1">
        <v>10</v>
      </c>
      <c r="B13" s="14">
        <f t="shared" si="5"/>
        <v>0</v>
      </c>
      <c r="C13" s="14">
        <f t="shared" si="6"/>
        <v>0</v>
      </c>
      <c r="D13" s="14" t="str">
        <f t="shared" si="0"/>
        <v>0 0</v>
      </c>
      <c r="E13" s="14" t="str">
        <f t="shared" si="1"/>
        <v>(0 0)</v>
      </c>
      <c r="F13" s="14" t="e">
        <f t="shared" si="2"/>
        <v>#N/A</v>
      </c>
      <c r="I13">
        <f>申込用紙!B15</f>
        <v>0</v>
      </c>
      <c r="J13">
        <f>申込用紙!C15</f>
        <v>0</v>
      </c>
      <c r="K13">
        <f>申込用紙!D15</f>
        <v>0</v>
      </c>
      <c r="L13">
        <f>申込用紙!E15</f>
        <v>0</v>
      </c>
      <c r="M13" s="14" t="str">
        <f t="shared" si="3"/>
        <v>0 0</v>
      </c>
      <c r="N13" s="14" t="str">
        <f t="shared" si="4"/>
        <v>(0 0)</v>
      </c>
      <c r="P13" s="14">
        <f>申込用紙!F15</f>
        <v>0</v>
      </c>
      <c r="Q13" s="14" t="e">
        <f>VLOOKUP(P13,タグ!H12:I13,2,FALSE)</f>
        <v>#N/A</v>
      </c>
    </row>
    <row r="14" spans="1:17">
      <c r="A14" s="1">
        <v>11</v>
      </c>
      <c r="B14" s="14">
        <f t="shared" si="5"/>
        <v>0</v>
      </c>
      <c r="C14" s="14">
        <f t="shared" si="6"/>
        <v>0</v>
      </c>
      <c r="D14" s="14" t="str">
        <f t="shared" si="0"/>
        <v>0 0</v>
      </c>
      <c r="E14" s="14" t="str">
        <f t="shared" si="1"/>
        <v>(0 0)</v>
      </c>
      <c r="F14" s="14" t="e">
        <f t="shared" si="2"/>
        <v>#N/A</v>
      </c>
      <c r="I14">
        <f>申込用紙!B16</f>
        <v>0</v>
      </c>
      <c r="J14">
        <f>申込用紙!C16</f>
        <v>0</v>
      </c>
      <c r="K14">
        <f>申込用紙!D16</f>
        <v>0</v>
      </c>
      <c r="L14">
        <f>申込用紙!E16</f>
        <v>0</v>
      </c>
      <c r="M14" s="14" t="str">
        <f t="shared" si="3"/>
        <v>0 0</v>
      </c>
      <c r="N14" s="14" t="str">
        <f t="shared" si="4"/>
        <v>(0 0)</v>
      </c>
      <c r="P14" s="14">
        <f>申込用紙!F16</f>
        <v>0</v>
      </c>
      <c r="Q14" s="14" t="e">
        <f>VLOOKUP(P14,タグ!H13:I14,2,FALSE)</f>
        <v>#N/A</v>
      </c>
    </row>
    <row r="15" spans="1:17">
      <c r="A15" s="1">
        <v>12</v>
      </c>
      <c r="B15" s="14">
        <f t="shared" si="5"/>
        <v>0</v>
      </c>
      <c r="C15" s="14">
        <f t="shared" si="6"/>
        <v>0</v>
      </c>
      <c r="D15" s="14" t="str">
        <f t="shared" si="0"/>
        <v>0 0</v>
      </c>
      <c r="E15" s="14" t="str">
        <f t="shared" si="1"/>
        <v>(0 0)</v>
      </c>
      <c r="F15" s="14" t="e">
        <f t="shared" si="2"/>
        <v>#N/A</v>
      </c>
      <c r="I15">
        <f>申込用紙!B17</f>
        <v>0</v>
      </c>
      <c r="J15">
        <f>申込用紙!C17</f>
        <v>0</v>
      </c>
      <c r="K15">
        <f>申込用紙!D17</f>
        <v>0</v>
      </c>
      <c r="L15">
        <f>申込用紙!E17</f>
        <v>0</v>
      </c>
      <c r="M15" s="14" t="str">
        <f t="shared" si="3"/>
        <v>0 0</v>
      </c>
      <c r="N15" s="14" t="str">
        <f t="shared" si="4"/>
        <v>(0 0)</v>
      </c>
      <c r="P15" s="14">
        <f>申込用紙!F17</f>
        <v>0</v>
      </c>
      <c r="Q15" s="14" t="e">
        <f>VLOOKUP(P15,タグ!H14:I15,2,FALSE)</f>
        <v>#N/A</v>
      </c>
    </row>
    <row r="16" spans="1:17">
      <c r="A16" s="1">
        <v>13</v>
      </c>
      <c r="B16" s="14">
        <f t="shared" si="5"/>
        <v>0</v>
      </c>
      <c r="C16" s="14">
        <f t="shared" si="6"/>
        <v>0</v>
      </c>
      <c r="D16" s="14" t="str">
        <f t="shared" si="0"/>
        <v>0 0</v>
      </c>
      <c r="E16" s="14" t="str">
        <f t="shared" si="1"/>
        <v>(0 0)</v>
      </c>
      <c r="F16" s="14" t="e">
        <f t="shared" si="2"/>
        <v>#N/A</v>
      </c>
      <c r="I16">
        <f>申込用紙!B18</f>
        <v>0</v>
      </c>
      <c r="J16">
        <f>申込用紙!C18</f>
        <v>0</v>
      </c>
      <c r="K16">
        <f>申込用紙!D18</f>
        <v>0</v>
      </c>
      <c r="L16">
        <f>申込用紙!E18</f>
        <v>0</v>
      </c>
      <c r="M16" s="14" t="str">
        <f t="shared" si="3"/>
        <v>0 0</v>
      </c>
      <c r="N16" s="14" t="str">
        <f t="shared" si="4"/>
        <v>(0 0)</v>
      </c>
      <c r="P16" s="14">
        <f>申込用紙!F18</f>
        <v>0</v>
      </c>
      <c r="Q16" s="14" t="e">
        <f>VLOOKUP(P16,タグ!H15:I16,2,FALSE)</f>
        <v>#N/A</v>
      </c>
    </row>
    <row r="17" spans="1:17">
      <c r="A17" s="1">
        <v>14</v>
      </c>
      <c r="B17" s="14">
        <f t="shared" si="5"/>
        <v>0</v>
      </c>
      <c r="C17" s="14">
        <f t="shared" si="6"/>
        <v>0</v>
      </c>
      <c r="D17" s="14" t="str">
        <f t="shared" si="0"/>
        <v>0 0</v>
      </c>
      <c r="E17" s="14" t="str">
        <f t="shared" si="1"/>
        <v>(0 0)</v>
      </c>
      <c r="F17" s="14" t="e">
        <f t="shared" si="2"/>
        <v>#N/A</v>
      </c>
      <c r="I17">
        <f>申込用紙!B19</f>
        <v>0</v>
      </c>
      <c r="J17">
        <f>申込用紙!C19</f>
        <v>0</v>
      </c>
      <c r="K17">
        <f>申込用紙!D19</f>
        <v>0</v>
      </c>
      <c r="L17">
        <f>申込用紙!E19</f>
        <v>0</v>
      </c>
      <c r="M17" s="14" t="str">
        <f t="shared" si="3"/>
        <v>0 0</v>
      </c>
      <c r="N17" s="14" t="str">
        <f t="shared" si="4"/>
        <v>(0 0)</v>
      </c>
      <c r="P17" s="14">
        <f>申込用紙!F19</f>
        <v>0</v>
      </c>
      <c r="Q17" s="14" t="e">
        <f>VLOOKUP(P17,タグ!H16:I17,2,FALSE)</f>
        <v>#N/A</v>
      </c>
    </row>
    <row r="18" spans="1:17">
      <c r="A18" s="1">
        <v>15</v>
      </c>
      <c r="B18" s="14">
        <f t="shared" si="5"/>
        <v>0</v>
      </c>
      <c r="C18" s="14">
        <f t="shared" si="6"/>
        <v>0</v>
      </c>
      <c r="D18" s="14" t="str">
        <f t="shared" si="0"/>
        <v>0 0</v>
      </c>
      <c r="E18" s="14" t="str">
        <f t="shared" si="1"/>
        <v>(0 0)</v>
      </c>
      <c r="F18" s="14" t="e">
        <f t="shared" si="2"/>
        <v>#N/A</v>
      </c>
      <c r="I18">
        <f>申込用紙!B20</f>
        <v>0</v>
      </c>
      <c r="J18">
        <f>申込用紙!C20</f>
        <v>0</v>
      </c>
      <c r="K18">
        <f>申込用紙!D20</f>
        <v>0</v>
      </c>
      <c r="L18">
        <f>申込用紙!E20</f>
        <v>0</v>
      </c>
      <c r="M18" s="14" t="str">
        <f t="shared" si="3"/>
        <v>0 0</v>
      </c>
      <c r="N18" s="14" t="str">
        <f t="shared" si="4"/>
        <v>(0 0)</v>
      </c>
      <c r="P18" s="14">
        <f>申込用紙!F20</f>
        <v>0</v>
      </c>
      <c r="Q18" s="14" t="e">
        <f>VLOOKUP(P18,タグ!H17:I18,2,FALSE)</f>
        <v>#N/A</v>
      </c>
    </row>
    <row r="19" spans="1:17">
      <c r="A19" s="1">
        <v>16</v>
      </c>
      <c r="B19" s="14">
        <f t="shared" si="5"/>
        <v>0</v>
      </c>
      <c r="C19" s="14">
        <f t="shared" si="6"/>
        <v>0</v>
      </c>
      <c r="D19" s="14" t="str">
        <f t="shared" si="0"/>
        <v>0 0</v>
      </c>
      <c r="E19" s="14" t="str">
        <f t="shared" si="1"/>
        <v>(0 0)</v>
      </c>
      <c r="F19" s="14" t="e">
        <f t="shared" si="2"/>
        <v>#N/A</v>
      </c>
      <c r="I19">
        <f>申込用紙!B21</f>
        <v>0</v>
      </c>
      <c r="J19">
        <f>申込用紙!C21</f>
        <v>0</v>
      </c>
      <c r="K19">
        <f>申込用紙!D21</f>
        <v>0</v>
      </c>
      <c r="L19">
        <f>申込用紙!E21</f>
        <v>0</v>
      </c>
      <c r="M19" s="14" t="str">
        <f t="shared" si="3"/>
        <v>0 0</v>
      </c>
      <c r="N19" s="14" t="str">
        <f t="shared" si="4"/>
        <v>(0 0)</v>
      </c>
      <c r="P19" s="14">
        <f>申込用紙!F21</f>
        <v>0</v>
      </c>
      <c r="Q19" s="14" t="e">
        <f>VLOOKUP(P19,タグ!H18:I19,2,FALSE)</f>
        <v>#N/A</v>
      </c>
    </row>
    <row r="20" spans="1:17">
      <c r="A20" s="1">
        <v>17</v>
      </c>
      <c r="B20" s="14">
        <f t="shared" si="5"/>
        <v>0</v>
      </c>
      <c r="C20" s="14">
        <f t="shared" si="6"/>
        <v>0</v>
      </c>
      <c r="D20" s="14" t="str">
        <f t="shared" si="0"/>
        <v>0 0</v>
      </c>
      <c r="E20" s="14" t="str">
        <f t="shared" si="1"/>
        <v>(0 0)</v>
      </c>
      <c r="F20" s="14" t="e">
        <f t="shared" si="2"/>
        <v>#N/A</v>
      </c>
      <c r="I20">
        <f>申込用紙!B22</f>
        <v>0</v>
      </c>
      <c r="J20">
        <f>申込用紙!C22</f>
        <v>0</v>
      </c>
      <c r="K20">
        <f>申込用紙!D22</f>
        <v>0</v>
      </c>
      <c r="L20">
        <f>申込用紙!E22</f>
        <v>0</v>
      </c>
      <c r="M20" s="14" t="str">
        <f t="shared" si="3"/>
        <v>0 0</v>
      </c>
      <c r="N20" s="14" t="str">
        <f t="shared" si="4"/>
        <v>(0 0)</v>
      </c>
      <c r="P20" s="14">
        <f>申込用紙!F22</f>
        <v>0</v>
      </c>
      <c r="Q20" s="14" t="e">
        <f>VLOOKUP(P20,タグ!H19:I20,2,FALSE)</f>
        <v>#N/A</v>
      </c>
    </row>
    <row r="21" spans="1:17">
      <c r="A21" s="1">
        <v>18</v>
      </c>
      <c r="B21" s="14">
        <f t="shared" si="5"/>
        <v>0</v>
      </c>
      <c r="C21" s="14">
        <f t="shared" si="6"/>
        <v>0</v>
      </c>
      <c r="D21" s="14" t="str">
        <f t="shared" si="0"/>
        <v>0 0</v>
      </c>
      <c r="E21" s="14" t="str">
        <f t="shared" si="1"/>
        <v>(0 0)</v>
      </c>
      <c r="F21" s="14" t="e">
        <f t="shared" si="2"/>
        <v>#N/A</v>
      </c>
      <c r="I21">
        <f>申込用紙!B23</f>
        <v>0</v>
      </c>
      <c r="J21">
        <f>申込用紙!C23</f>
        <v>0</v>
      </c>
      <c r="K21">
        <f>申込用紙!D23</f>
        <v>0</v>
      </c>
      <c r="L21">
        <f>申込用紙!E23</f>
        <v>0</v>
      </c>
      <c r="M21" s="14" t="str">
        <f t="shared" si="3"/>
        <v>0 0</v>
      </c>
      <c r="N21" s="14" t="str">
        <f t="shared" si="4"/>
        <v>(0 0)</v>
      </c>
      <c r="P21" s="14">
        <f>申込用紙!F23</f>
        <v>0</v>
      </c>
      <c r="Q21" s="14" t="e">
        <f>VLOOKUP(P21,タグ!H20:I21,2,FALSE)</f>
        <v>#N/A</v>
      </c>
    </row>
    <row r="22" spans="1:17">
      <c r="A22" s="1">
        <v>19</v>
      </c>
      <c r="B22" s="14">
        <f t="shared" si="5"/>
        <v>0</v>
      </c>
      <c r="C22" s="14">
        <f t="shared" si="6"/>
        <v>0</v>
      </c>
      <c r="D22" s="14" t="str">
        <f t="shared" si="0"/>
        <v>0 0</v>
      </c>
      <c r="E22" s="14" t="str">
        <f t="shared" si="1"/>
        <v>(0 0)</v>
      </c>
      <c r="F22" s="14" t="e">
        <f t="shared" si="2"/>
        <v>#N/A</v>
      </c>
      <c r="I22">
        <f>申込用紙!B24</f>
        <v>0</v>
      </c>
      <c r="J22">
        <f>申込用紙!C24</f>
        <v>0</v>
      </c>
      <c r="K22">
        <f>申込用紙!D24</f>
        <v>0</v>
      </c>
      <c r="L22">
        <f>申込用紙!E24</f>
        <v>0</v>
      </c>
      <c r="M22" s="14" t="str">
        <f t="shared" si="3"/>
        <v>0 0</v>
      </c>
      <c r="N22" s="14" t="str">
        <f t="shared" si="4"/>
        <v>(0 0)</v>
      </c>
      <c r="P22" s="14">
        <f>申込用紙!F24</f>
        <v>0</v>
      </c>
      <c r="Q22" s="14" t="e">
        <f>VLOOKUP(P22,タグ!H21:I22,2,FALSE)</f>
        <v>#N/A</v>
      </c>
    </row>
    <row r="23" spans="1:17">
      <c r="A23" s="1">
        <v>20</v>
      </c>
      <c r="B23" s="14">
        <f t="shared" si="5"/>
        <v>0</v>
      </c>
      <c r="C23" s="14">
        <f t="shared" si="6"/>
        <v>0</v>
      </c>
      <c r="D23" s="14" t="str">
        <f t="shared" si="0"/>
        <v>0 0</v>
      </c>
      <c r="E23" s="14" t="str">
        <f t="shared" si="1"/>
        <v>(0 0)</v>
      </c>
      <c r="F23" s="14" t="e">
        <f t="shared" si="2"/>
        <v>#N/A</v>
      </c>
      <c r="I23">
        <f>申込用紙!B25</f>
        <v>0</v>
      </c>
      <c r="J23">
        <f>申込用紙!C25</f>
        <v>0</v>
      </c>
      <c r="K23">
        <f>申込用紙!D25</f>
        <v>0</v>
      </c>
      <c r="L23">
        <f>申込用紙!E25</f>
        <v>0</v>
      </c>
      <c r="M23" s="14" t="str">
        <f t="shared" si="3"/>
        <v>0 0</v>
      </c>
      <c r="N23" s="14" t="str">
        <f t="shared" si="4"/>
        <v>(0 0)</v>
      </c>
      <c r="P23" s="14">
        <f>申込用紙!F25</f>
        <v>0</v>
      </c>
      <c r="Q23" s="14" t="e">
        <f>VLOOKUP(P23,タグ!H22:I23,2,FALSE)</f>
        <v>#N/A</v>
      </c>
    </row>
    <row r="24" spans="1:17">
      <c r="A24" s="1">
        <v>21</v>
      </c>
      <c r="B24" s="14">
        <f t="shared" si="5"/>
        <v>0</v>
      </c>
      <c r="C24" s="14">
        <f t="shared" si="6"/>
        <v>0</v>
      </c>
      <c r="D24" s="14" t="str">
        <f t="shared" si="0"/>
        <v>0 0</v>
      </c>
      <c r="E24" s="14" t="str">
        <f t="shared" si="1"/>
        <v>(0 0)</v>
      </c>
      <c r="F24" s="14" t="e">
        <f t="shared" si="2"/>
        <v>#N/A</v>
      </c>
      <c r="I24">
        <f>申込用紙!B26</f>
        <v>0</v>
      </c>
      <c r="J24">
        <f>申込用紙!C26</f>
        <v>0</v>
      </c>
      <c r="K24">
        <f>申込用紙!D26</f>
        <v>0</v>
      </c>
      <c r="L24">
        <f>申込用紙!E26</f>
        <v>0</v>
      </c>
      <c r="M24" s="14" t="str">
        <f t="shared" si="3"/>
        <v>0 0</v>
      </c>
      <c r="N24" s="14" t="str">
        <f t="shared" si="4"/>
        <v>(0 0)</v>
      </c>
      <c r="P24" s="14">
        <f>申込用紙!F26</f>
        <v>0</v>
      </c>
      <c r="Q24" s="14" t="e">
        <f>VLOOKUP(P24,タグ!H23:I24,2,FALSE)</f>
        <v>#N/A</v>
      </c>
    </row>
    <row r="25" spans="1:17">
      <c r="A25" s="1">
        <v>22</v>
      </c>
      <c r="B25" s="14">
        <f t="shared" si="5"/>
        <v>0</v>
      </c>
      <c r="C25" s="14">
        <f t="shared" si="6"/>
        <v>0</v>
      </c>
      <c r="D25" s="14" t="str">
        <f t="shared" si="0"/>
        <v>0 0</v>
      </c>
      <c r="E25" s="14" t="str">
        <f t="shared" si="1"/>
        <v>(0 0)</v>
      </c>
      <c r="F25" s="14" t="e">
        <f t="shared" si="2"/>
        <v>#N/A</v>
      </c>
      <c r="I25">
        <f>申込用紙!B27</f>
        <v>0</v>
      </c>
      <c r="J25">
        <f>申込用紙!C27</f>
        <v>0</v>
      </c>
      <c r="K25">
        <f>申込用紙!D27</f>
        <v>0</v>
      </c>
      <c r="L25">
        <f>申込用紙!E27</f>
        <v>0</v>
      </c>
      <c r="M25" s="14" t="str">
        <f t="shared" si="3"/>
        <v>0 0</v>
      </c>
      <c r="N25" s="14" t="str">
        <f t="shared" si="4"/>
        <v>(0 0)</v>
      </c>
      <c r="P25" s="14">
        <f>申込用紙!F27</f>
        <v>0</v>
      </c>
      <c r="Q25" s="14" t="e">
        <f>VLOOKUP(P25,タグ!H24:I25,2,FALSE)</f>
        <v>#N/A</v>
      </c>
    </row>
    <row r="26" spans="1:17">
      <c r="A26" s="1">
        <v>23</v>
      </c>
      <c r="B26" s="14">
        <f t="shared" si="5"/>
        <v>0</v>
      </c>
      <c r="C26" s="14">
        <f t="shared" si="6"/>
        <v>0</v>
      </c>
      <c r="D26" s="14" t="str">
        <f t="shared" si="0"/>
        <v>0 0</v>
      </c>
      <c r="E26" s="14" t="str">
        <f t="shared" si="1"/>
        <v>(0 0)</v>
      </c>
      <c r="F26" s="14" t="e">
        <f t="shared" si="2"/>
        <v>#N/A</v>
      </c>
      <c r="I26">
        <f>申込用紙!B28</f>
        <v>0</v>
      </c>
      <c r="J26">
        <f>申込用紙!C28</f>
        <v>0</v>
      </c>
      <c r="K26">
        <f>申込用紙!D28</f>
        <v>0</v>
      </c>
      <c r="L26">
        <f>申込用紙!E28</f>
        <v>0</v>
      </c>
      <c r="M26" s="14" t="str">
        <f t="shared" si="3"/>
        <v>0 0</v>
      </c>
      <c r="N26" s="14" t="str">
        <f t="shared" si="4"/>
        <v>(0 0)</v>
      </c>
      <c r="P26" s="14">
        <f>申込用紙!F28</f>
        <v>0</v>
      </c>
      <c r="Q26" s="14" t="e">
        <f>VLOOKUP(P26,タグ!H25:I26,2,FALSE)</f>
        <v>#N/A</v>
      </c>
    </row>
    <row r="27" spans="1:17">
      <c r="A27" s="1">
        <v>24</v>
      </c>
      <c r="B27" s="14">
        <f t="shared" si="5"/>
        <v>0</v>
      </c>
      <c r="C27" s="14">
        <f t="shared" si="6"/>
        <v>0</v>
      </c>
      <c r="D27" s="14" t="str">
        <f t="shared" si="0"/>
        <v>0 0</v>
      </c>
      <c r="E27" s="14" t="str">
        <f t="shared" si="1"/>
        <v>(0 0)</v>
      </c>
      <c r="F27" s="14" t="e">
        <f t="shared" si="2"/>
        <v>#N/A</v>
      </c>
      <c r="I27">
        <f>申込用紙!B29</f>
        <v>0</v>
      </c>
      <c r="J27">
        <f>申込用紙!C29</f>
        <v>0</v>
      </c>
      <c r="K27">
        <f>申込用紙!D29</f>
        <v>0</v>
      </c>
      <c r="L27">
        <f>申込用紙!E29</f>
        <v>0</v>
      </c>
      <c r="M27" s="14" t="str">
        <f t="shared" si="3"/>
        <v>0 0</v>
      </c>
      <c r="N27" s="14" t="str">
        <f t="shared" si="4"/>
        <v>(0 0)</v>
      </c>
      <c r="P27" s="14">
        <f>申込用紙!F29</f>
        <v>0</v>
      </c>
      <c r="Q27" s="14" t="e">
        <f>VLOOKUP(P27,タグ!H26:I27,2,FALSE)</f>
        <v>#N/A</v>
      </c>
    </row>
    <row r="28" spans="1:17">
      <c r="A28" s="1">
        <v>25</v>
      </c>
      <c r="B28" s="14">
        <f t="shared" si="5"/>
        <v>0</v>
      </c>
      <c r="C28" s="14">
        <f t="shared" si="6"/>
        <v>0</v>
      </c>
      <c r="D28" s="14" t="str">
        <f t="shared" si="0"/>
        <v>0 0</v>
      </c>
      <c r="E28" s="14" t="str">
        <f t="shared" si="1"/>
        <v>(0 0)</v>
      </c>
      <c r="F28" s="14" t="e">
        <f t="shared" si="2"/>
        <v>#N/A</v>
      </c>
      <c r="I28">
        <f>申込用紙!B30</f>
        <v>0</v>
      </c>
      <c r="J28">
        <f>申込用紙!C30</f>
        <v>0</v>
      </c>
      <c r="K28">
        <f>申込用紙!D30</f>
        <v>0</v>
      </c>
      <c r="L28">
        <f>申込用紙!E30</f>
        <v>0</v>
      </c>
      <c r="M28" s="14" t="str">
        <f t="shared" si="3"/>
        <v>0 0</v>
      </c>
      <c r="N28" s="14" t="str">
        <f t="shared" si="4"/>
        <v>(0 0)</v>
      </c>
      <c r="P28" s="14">
        <f>申込用紙!F30</f>
        <v>0</v>
      </c>
      <c r="Q28" s="14" t="e">
        <f>VLOOKUP(P28,タグ!H27:I28,2,FALSE)</f>
        <v>#N/A</v>
      </c>
    </row>
    <row r="29" spans="1:17">
      <c r="A29" s="1">
        <v>26</v>
      </c>
      <c r="B29" s="14">
        <f t="shared" si="5"/>
        <v>0</v>
      </c>
      <c r="C29" s="14">
        <f t="shared" si="6"/>
        <v>0</v>
      </c>
      <c r="D29" s="14" t="str">
        <f t="shared" si="0"/>
        <v>0 0</v>
      </c>
      <c r="E29" s="14" t="str">
        <f t="shared" si="1"/>
        <v>(0 0)</v>
      </c>
      <c r="F29" s="14" t="e">
        <f t="shared" si="2"/>
        <v>#N/A</v>
      </c>
      <c r="I29">
        <f>申込用紙!B31</f>
        <v>0</v>
      </c>
      <c r="J29">
        <f>申込用紙!C31</f>
        <v>0</v>
      </c>
      <c r="K29">
        <f>申込用紙!D31</f>
        <v>0</v>
      </c>
      <c r="L29">
        <f>申込用紙!E31</f>
        <v>0</v>
      </c>
      <c r="M29" s="14" t="str">
        <f t="shared" si="3"/>
        <v>0 0</v>
      </c>
      <c r="N29" s="14" t="str">
        <f t="shared" si="4"/>
        <v>(0 0)</v>
      </c>
      <c r="P29" s="14">
        <f>申込用紙!F31</f>
        <v>0</v>
      </c>
      <c r="Q29" s="14" t="e">
        <f>VLOOKUP(P29,タグ!H28:I29,2,FALSE)</f>
        <v>#N/A</v>
      </c>
    </row>
    <row r="30" spans="1:17">
      <c r="A30" s="1">
        <v>27</v>
      </c>
      <c r="B30" s="14">
        <f t="shared" si="5"/>
        <v>0</v>
      </c>
      <c r="C30" s="14">
        <f t="shared" si="6"/>
        <v>0</v>
      </c>
      <c r="D30" s="14" t="str">
        <f t="shared" si="0"/>
        <v>0 0</v>
      </c>
      <c r="E30" s="14" t="str">
        <f t="shared" si="1"/>
        <v>(0 0)</v>
      </c>
      <c r="F30" s="14" t="e">
        <f t="shared" si="2"/>
        <v>#N/A</v>
      </c>
      <c r="I30">
        <f>申込用紙!B32</f>
        <v>0</v>
      </c>
      <c r="J30">
        <f>申込用紙!C32</f>
        <v>0</v>
      </c>
      <c r="K30">
        <f>申込用紙!D32</f>
        <v>0</v>
      </c>
      <c r="L30">
        <f>申込用紙!E32</f>
        <v>0</v>
      </c>
      <c r="M30" s="14" t="str">
        <f t="shared" si="3"/>
        <v>0 0</v>
      </c>
      <c r="N30" s="14" t="str">
        <f t="shared" si="4"/>
        <v>(0 0)</v>
      </c>
      <c r="P30" s="14">
        <f>申込用紙!F32</f>
        <v>0</v>
      </c>
      <c r="Q30" s="14" t="e">
        <f>VLOOKUP(P30,タグ!H29:I30,2,FALSE)</f>
        <v>#N/A</v>
      </c>
    </row>
    <row r="31" spans="1:17">
      <c r="A31" s="1">
        <v>28</v>
      </c>
      <c r="B31" s="14">
        <f t="shared" si="5"/>
        <v>0</v>
      </c>
      <c r="C31" s="14">
        <f t="shared" si="6"/>
        <v>0</v>
      </c>
      <c r="D31" s="14" t="str">
        <f t="shared" si="0"/>
        <v>0 0</v>
      </c>
      <c r="E31" s="14" t="str">
        <f t="shared" si="1"/>
        <v>(0 0)</v>
      </c>
      <c r="F31" s="14" t="e">
        <f t="shared" si="2"/>
        <v>#N/A</v>
      </c>
      <c r="I31">
        <f>申込用紙!B33</f>
        <v>0</v>
      </c>
      <c r="J31">
        <f>申込用紙!C33</f>
        <v>0</v>
      </c>
      <c r="K31">
        <f>申込用紙!D33</f>
        <v>0</v>
      </c>
      <c r="L31">
        <f>申込用紙!E33</f>
        <v>0</v>
      </c>
      <c r="M31" s="14" t="str">
        <f t="shared" si="3"/>
        <v>0 0</v>
      </c>
      <c r="N31" s="14" t="str">
        <f t="shared" si="4"/>
        <v>(0 0)</v>
      </c>
      <c r="P31" s="14">
        <f>申込用紙!F33</f>
        <v>0</v>
      </c>
      <c r="Q31" s="14" t="e">
        <f>VLOOKUP(P31,タグ!H30:I31,2,FALSE)</f>
        <v>#N/A</v>
      </c>
    </row>
    <row r="32" spans="1:17">
      <c r="A32" s="1">
        <v>29</v>
      </c>
      <c r="B32" s="14">
        <f t="shared" si="5"/>
        <v>0</v>
      </c>
      <c r="C32" s="14">
        <f t="shared" si="6"/>
        <v>0</v>
      </c>
      <c r="D32" s="14" t="str">
        <f t="shared" si="0"/>
        <v>0 0</v>
      </c>
      <c r="E32" s="14" t="str">
        <f t="shared" si="1"/>
        <v>(0 0)</v>
      </c>
      <c r="F32" s="14" t="e">
        <f t="shared" si="2"/>
        <v>#N/A</v>
      </c>
      <c r="I32">
        <f>申込用紙!B34</f>
        <v>0</v>
      </c>
      <c r="J32">
        <f>申込用紙!C34</f>
        <v>0</v>
      </c>
      <c r="K32">
        <f>申込用紙!D34</f>
        <v>0</v>
      </c>
      <c r="L32">
        <f>申込用紙!E34</f>
        <v>0</v>
      </c>
      <c r="M32" s="14" t="str">
        <f t="shared" si="3"/>
        <v>0 0</v>
      </c>
      <c r="N32" s="14" t="str">
        <f t="shared" si="4"/>
        <v>(0 0)</v>
      </c>
      <c r="P32" s="14">
        <f>申込用紙!F34</f>
        <v>0</v>
      </c>
      <c r="Q32" s="14" t="e">
        <f>VLOOKUP(P32,タグ!H31:I32,2,FALSE)</f>
        <v>#N/A</v>
      </c>
    </row>
    <row r="33" spans="1:17">
      <c r="A33" s="1">
        <v>30</v>
      </c>
      <c r="B33" s="14">
        <f t="shared" si="5"/>
        <v>0</v>
      </c>
      <c r="C33" s="14">
        <f t="shared" si="6"/>
        <v>0</v>
      </c>
      <c r="D33" s="14" t="str">
        <f t="shared" si="0"/>
        <v>0 0</v>
      </c>
      <c r="E33" s="14" t="str">
        <f t="shared" si="1"/>
        <v>(0 0)</v>
      </c>
      <c r="F33" s="14" t="e">
        <f t="shared" si="2"/>
        <v>#N/A</v>
      </c>
      <c r="I33">
        <f>申込用紙!B35</f>
        <v>0</v>
      </c>
      <c r="J33">
        <f>申込用紙!C35</f>
        <v>0</v>
      </c>
      <c r="K33">
        <f>申込用紙!D35</f>
        <v>0</v>
      </c>
      <c r="L33">
        <f>申込用紙!E35</f>
        <v>0</v>
      </c>
      <c r="M33" s="14" t="str">
        <f t="shared" si="3"/>
        <v>0 0</v>
      </c>
      <c r="N33" s="14" t="str">
        <f t="shared" si="4"/>
        <v>(0 0)</v>
      </c>
      <c r="P33" s="14">
        <f>申込用紙!F35</f>
        <v>0</v>
      </c>
      <c r="Q33" s="14" t="e">
        <f>VLOOKUP(P33,タグ!H32:I33,2,FALSE)</f>
        <v>#N/A</v>
      </c>
    </row>
    <row r="34" spans="1:17">
      <c r="A34" s="1">
        <v>31</v>
      </c>
      <c r="B34" s="14">
        <f t="shared" si="5"/>
        <v>0</v>
      </c>
      <c r="C34" s="14">
        <f t="shared" si="6"/>
        <v>0</v>
      </c>
      <c r="D34" s="14" t="str">
        <f t="shared" si="0"/>
        <v>0 0</v>
      </c>
      <c r="E34" s="14" t="str">
        <f t="shared" si="1"/>
        <v>(0 0)</v>
      </c>
      <c r="F34" s="14" t="e">
        <f t="shared" si="2"/>
        <v>#N/A</v>
      </c>
      <c r="I34">
        <f>申込用紙!B36</f>
        <v>0</v>
      </c>
      <c r="J34">
        <f>申込用紙!C36</f>
        <v>0</v>
      </c>
      <c r="K34">
        <f>申込用紙!D36</f>
        <v>0</v>
      </c>
      <c r="L34">
        <f>申込用紙!E36</f>
        <v>0</v>
      </c>
      <c r="M34" s="14" t="str">
        <f t="shared" si="3"/>
        <v>0 0</v>
      </c>
      <c r="N34" s="14" t="str">
        <f t="shared" si="4"/>
        <v>(0 0)</v>
      </c>
      <c r="P34" s="14">
        <f>申込用紙!F36</f>
        <v>0</v>
      </c>
      <c r="Q34" s="14" t="e">
        <f>VLOOKUP(P34,タグ!H33:I34,2,FALSE)</f>
        <v>#N/A</v>
      </c>
    </row>
    <row r="35" spans="1:17">
      <c r="A35" s="1">
        <v>32</v>
      </c>
      <c r="B35" s="14">
        <f t="shared" si="5"/>
        <v>0</v>
      </c>
      <c r="C35" s="14">
        <f t="shared" si="6"/>
        <v>0</v>
      </c>
      <c r="D35" s="14" t="str">
        <f t="shared" si="0"/>
        <v>0 0</v>
      </c>
      <c r="E35" s="14" t="str">
        <f t="shared" si="1"/>
        <v>(0 0)</v>
      </c>
      <c r="F35" s="14" t="e">
        <f t="shared" si="2"/>
        <v>#N/A</v>
      </c>
      <c r="I35">
        <f>申込用紙!B37</f>
        <v>0</v>
      </c>
      <c r="J35">
        <f>申込用紙!C37</f>
        <v>0</v>
      </c>
      <c r="K35">
        <f>申込用紙!D37</f>
        <v>0</v>
      </c>
      <c r="L35">
        <f>申込用紙!E37</f>
        <v>0</v>
      </c>
      <c r="M35" s="14" t="str">
        <f t="shared" si="3"/>
        <v>0 0</v>
      </c>
      <c r="N35" s="14" t="str">
        <f t="shared" si="4"/>
        <v>(0 0)</v>
      </c>
      <c r="P35" s="14">
        <f>申込用紙!F37</f>
        <v>0</v>
      </c>
      <c r="Q35" s="14" t="e">
        <f>VLOOKUP(P35,タグ!H34:I35,2,FALSE)</f>
        <v>#N/A</v>
      </c>
    </row>
    <row r="36" spans="1:17">
      <c r="A36" s="1">
        <v>33</v>
      </c>
      <c r="B36" s="14">
        <f t="shared" si="5"/>
        <v>0</v>
      </c>
      <c r="C36" s="14">
        <f t="shared" si="6"/>
        <v>0</v>
      </c>
      <c r="D36" s="14" t="str">
        <f t="shared" si="0"/>
        <v>0 0</v>
      </c>
      <c r="E36" s="14" t="str">
        <f t="shared" si="1"/>
        <v>(0 0)</v>
      </c>
      <c r="F36" s="14" t="e">
        <f t="shared" si="2"/>
        <v>#N/A</v>
      </c>
      <c r="I36">
        <f>申込用紙!B38</f>
        <v>0</v>
      </c>
      <c r="J36">
        <f>申込用紙!C38</f>
        <v>0</v>
      </c>
      <c r="K36">
        <f>申込用紙!D38</f>
        <v>0</v>
      </c>
      <c r="L36">
        <f>申込用紙!E38</f>
        <v>0</v>
      </c>
      <c r="M36" s="14" t="str">
        <f t="shared" si="3"/>
        <v>0 0</v>
      </c>
      <c r="N36" s="14" t="str">
        <f t="shared" si="4"/>
        <v>(0 0)</v>
      </c>
      <c r="P36" s="14">
        <f>申込用紙!F38</f>
        <v>0</v>
      </c>
      <c r="Q36" s="14" t="e">
        <f>VLOOKUP(P36,タグ!H35:I36,2,FALSE)</f>
        <v>#N/A</v>
      </c>
    </row>
    <row r="37" spans="1:17">
      <c r="A37" s="1">
        <v>34</v>
      </c>
      <c r="B37" s="14">
        <f t="shared" si="5"/>
        <v>0</v>
      </c>
      <c r="C37" s="14">
        <f t="shared" si="6"/>
        <v>0</v>
      </c>
      <c r="D37" s="14" t="str">
        <f t="shared" si="0"/>
        <v>0 0</v>
      </c>
      <c r="E37" s="14" t="str">
        <f t="shared" si="1"/>
        <v>(0 0)</v>
      </c>
      <c r="F37" s="14" t="e">
        <f t="shared" si="2"/>
        <v>#N/A</v>
      </c>
      <c r="I37">
        <f>申込用紙!B39</f>
        <v>0</v>
      </c>
      <c r="J37">
        <f>申込用紙!C39</f>
        <v>0</v>
      </c>
      <c r="K37">
        <f>申込用紙!D39</f>
        <v>0</v>
      </c>
      <c r="L37">
        <f>申込用紙!E39</f>
        <v>0</v>
      </c>
      <c r="M37" s="14" t="str">
        <f t="shared" si="3"/>
        <v>0 0</v>
      </c>
      <c r="N37" s="14" t="str">
        <f>"("&amp;K37&amp;" "&amp;L37&amp;")"</f>
        <v>(0 0)</v>
      </c>
      <c r="P37" s="14">
        <f>申込用紙!F39</f>
        <v>0</v>
      </c>
      <c r="Q37" s="14" t="e">
        <f>VLOOKUP(P37,タグ!H36:I37,2,FALSE)</f>
        <v>#N/A</v>
      </c>
    </row>
  </sheetData>
  <sheetProtection algorithmName="SHA-512" hashValue="rMSrpH07YmCk1p0Tu+dMFzrhUWfuEsKS7fPcmPBbjah/TFivZvR1nZO17JQ/mWKHOURS4CCrkogiL1N3ju0hLQ==" saltValue="ZnJySniFONAKe9h6HaLGbQ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6B5E-DA4F-4D37-B09F-94C9FF6F31FF}">
  <sheetPr>
    <tabColor rgb="FF00B0F0"/>
  </sheetPr>
  <dimension ref="A1:U174"/>
  <sheetViews>
    <sheetView topLeftCell="A71" workbookViewId="0">
      <selection activeCell="H24" sqref="H24"/>
    </sheetView>
  </sheetViews>
  <sheetFormatPr defaultRowHeight="18.75"/>
  <cols>
    <col min="1" max="1" width="9.375" style="2" bestFit="1" customWidth="1"/>
    <col min="4" max="5" width="11" bestFit="1" customWidth="1"/>
    <col min="6" max="6" width="17.875" customWidth="1"/>
    <col min="8" max="8" width="1.125" customWidth="1"/>
    <col min="12" max="12" width="12.125" customWidth="1"/>
    <col min="13" max="13" width="14.875" customWidth="1"/>
    <col min="14" max="14" width="18" customWidth="1"/>
    <col min="20" max="20" width="11" bestFit="1" customWidth="1"/>
    <col min="21" max="21" width="17.875" customWidth="1"/>
  </cols>
  <sheetData>
    <row r="1" spans="1:21" ht="44.25" customHeight="1">
      <c r="A1" s="2" t="s">
        <v>28</v>
      </c>
      <c r="B1" s="2" t="s">
        <v>78</v>
      </c>
      <c r="C1" s="2" t="s">
        <v>23</v>
      </c>
      <c r="I1" s="2" t="s">
        <v>28</v>
      </c>
      <c r="J1" s="2" t="s">
        <v>78</v>
      </c>
      <c r="K1" s="2" t="s">
        <v>25</v>
      </c>
      <c r="P1" s="2" t="s">
        <v>28</v>
      </c>
      <c r="Q1" s="2" t="s">
        <v>78</v>
      </c>
      <c r="R1" s="2" t="s">
        <v>27</v>
      </c>
    </row>
    <row r="2" spans="1:21">
      <c r="B2" s="2" t="s">
        <v>3</v>
      </c>
      <c r="C2" s="2" t="s">
        <v>4</v>
      </c>
      <c r="D2" s="2" t="s">
        <v>5</v>
      </c>
      <c r="E2" s="2" t="s">
        <v>7</v>
      </c>
      <c r="F2" s="2" t="s">
        <v>79</v>
      </c>
      <c r="J2" s="2" t="s">
        <v>3</v>
      </c>
      <c r="K2" s="2" t="s">
        <v>4</v>
      </c>
      <c r="L2" s="2" t="s">
        <v>5</v>
      </c>
      <c r="M2" s="2" t="s">
        <v>7</v>
      </c>
      <c r="N2" s="2" t="s">
        <v>79</v>
      </c>
      <c r="Q2" s="2" t="s">
        <v>3</v>
      </c>
      <c r="R2" s="2" t="s">
        <v>4</v>
      </c>
      <c r="S2" s="2" t="s">
        <v>5</v>
      </c>
      <c r="T2" s="2" t="s">
        <v>7</v>
      </c>
      <c r="U2" s="2" t="s">
        <v>79</v>
      </c>
    </row>
    <row r="3" spans="1:21">
      <c r="A3" s="2">
        <v>1</v>
      </c>
      <c r="B3" t="e" cm="1" vm="1">
        <f t="array" ref="B3">_xlfn._xlws.FILTER(申込用紙!B6:E45,(申込用紙!F6:F45="男性")*(申込用紙!K6:K45="イーグル")*(申込用紙!L6:L45="〇"))</f>
        <v>#VALUE!</v>
      </c>
      <c r="F3">
        <f>申込用紙!R4</f>
        <v>0</v>
      </c>
      <c r="I3" s="2">
        <v>1</v>
      </c>
      <c r="J3" t="e" cm="1" vm="1">
        <f t="array" ref="J3">_xlfn._xlws.FILTER(申込用紙!B6:E45,(申込用紙!F6:F45="男性")*(申込用紙!K6:K45="イーグル")*(申込用紙!M6:M45="〇"))</f>
        <v>#VALUE!</v>
      </c>
      <c r="N3">
        <f t="shared" ref="N3:N42" si="0">F3</f>
        <v>0</v>
      </c>
      <c r="P3" s="2">
        <v>1</v>
      </c>
      <c r="Q3" t="e" cm="1" vm="1">
        <f t="array" ref="Q3">_xlfn._xlws.FILTER(申込用紙!B6:E45,(申込用紙!F6:F45="男性")*(申込用紙!K6:K45="イーグル")*(申込用紙!N6:N45="〇"))</f>
        <v>#VALUE!</v>
      </c>
      <c r="U3">
        <f>N3</f>
        <v>0</v>
      </c>
    </row>
    <row r="4" spans="1:21">
      <c r="A4" s="2">
        <v>2</v>
      </c>
      <c r="F4">
        <f>F3</f>
        <v>0</v>
      </c>
      <c r="I4" s="2">
        <v>2</v>
      </c>
      <c r="N4">
        <f t="shared" si="0"/>
        <v>0</v>
      </c>
      <c r="P4" s="2">
        <v>2</v>
      </c>
      <c r="U4">
        <f>N4</f>
        <v>0</v>
      </c>
    </row>
    <row r="5" spans="1:21">
      <c r="A5" s="2">
        <v>3</v>
      </c>
      <c r="F5">
        <f t="shared" ref="F5:F42" si="1">F4</f>
        <v>0</v>
      </c>
      <c r="I5" s="2">
        <v>3</v>
      </c>
      <c r="N5">
        <f t="shared" si="0"/>
        <v>0</v>
      </c>
      <c r="P5" s="2">
        <v>3</v>
      </c>
      <c r="U5">
        <f t="shared" ref="U5:U42" si="2">N5</f>
        <v>0</v>
      </c>
    </row>
    <row r="6" spans="1:21">
      <c r="A6" s="2">
        <v>4</v>
      </c>
      <c r="F6">
        <f t="shared" si="1"/>
        <v>0</v>
      </c>
      <c r="I6" s="2">
        <v>4</v>
      </c>
      <c r="N6">
        <f t="shared" si="0"/>
        <v>0</v>
      </c>
      <c r="P6" s="2">
        <v>4</v>
      </c>
      <c r="U6">
        <f t="shared" si="2"/>
        <v>0</v>
      </c>
    </row>
    <row r="7" spans="1:21">
      <c r="A7" s="2">
        <v>5</v>
      </c>
      <c r="F7">
        <f t="shared" si="1"/>
        <v>0</v>
      </c>
      <c r="I7" s="2">
        <v>5</v>
      </c>
      <c r="N7">
        <f t="shared" si="0"/>
        <v>0</v>
      </c>
      <c r="P7" s="2">
        <v>5</v>
      </c>
      <c r="U7">
        <f t="shared" si="2"/>
        <v>0</v>
      </c>
    </row>
    <row r="8" spans="1:21">
      <c r="A8" s="2">
        <v>6</v>
      </c>
      <c r="F8">
        <f t="shared" si="1"/>
        <v>0</v>
      </c>
      <c r="I8" s="2">
        <v>6</v>
      </c>
      <c r="N8">
        <f t="shared" si="0"/>
        <v>0</v>
      </c>
      <c r="P8" s="2">
        <v>6</v>
      </c>
      <c r="U8">
        <f t="shared" si="2"/>
        <v>0</v>
      </c>
    </row>
    <row r="9" spans="1:21">
      <c r="A9" s="2">
        <v>7</v>
      </c>
      <c r="F9">
        <f t="shared" si="1"/>
        <v>0</v>
      </c>
      <c r="I9" s="2">
        <v>7</v>
      </c>
      <c r="N9">
        <f t="shared" si="0"/>
        <v>0</v>
      </c>
      <c r="P9" s="2">
        <v>7</v>
      </c>
      <c r="U9">
        <f t="shared" si="2"/>
        <v>0</v>
      </c>
    </row>
    <row r="10" spans="1:21">
      <c r="A10" s="2">
        <v>8</v>
      </c>
      <c r="F10">
        <f t="shared" si="1"/>
        <v>0</v>
      </c>
      <c r="I10" s="2">
        <v>8</v>
      </c>
      <c r="N10">
        <f t="shared" si="0"/>
        <v>0</v>
      </c>
      <c r="P10" s="2">
        <v>8</v>
      </c>
      <c r="U10">
        <f t="shared" si="2"/>
        <v>0</v>
      </c>
    </row>
    <row r="11" spans="1:21">
      <c r="A11" s="2">
        <v>9</v>
      </c>
      <c r="F11">
        <f t="shared" si="1"/>
        <v>0</v>
      </c>
      <c r="I11" s="2">
        <v>9</v>
      </c>
      <c r="N11">
        <f t="shared" si="0"/>
        <v>0</v>
      </c>
      <c r="P11" s="2">
        <v>9</v>
      </c>
      <c r="U11">
        <f t="shared" si="2"/>
        <v>0</v>
      </c>
    </row>
    <row r="12" spans="1:21">
      <c r="A12" s="2">
        <v>10</v>
      </c>
      <c r="F12">
        <f t="shared" si="1"/>
        <v>0</v>
      </c>
      <c r="I12" s="2">
        <v>10</v>
      </c>
      <c r="N12">
        <f t="shared" si="0"/>
        <v>0</v>
      </c>
      <c r="P12" s="2">
        <v>10</v>
      </c>
      <c r="U12">
        <f t="shared" si="2"/>
        <v>0</v>
      </c>
    </row>
    <row r="13" spans="1:21">
      <c r="A13" s="2">
        <v>11</v>
      </c>
      <c r="F13">
        <f t="shared" si="1"/>
        <v>0</v>
      </c>
      <c r="I13" s="2">
        <v>11</v>
      </c>
      <c r="N13">
        <f t="shared" si="0"/>
        <v>0</v>
      </c>
      <c r="P13" s="2">
        <v>11</v>
      </c>
      <c r="U13">
        <f t="shared" si="2"/>
        <v>0</v>
      </c>
    </row>
    <row r="14" spans="1:21">
      <c r="A14" s="2">
        <v>12</v>
      </c>
      <c r="F14">
        <f t="shared" si="1"/>
        <v>0</v>
      </c>
      <c r="I14" s="2">
        <v>12</v>
      </c>
      <c r="N14">
        <f t="shared" si="0"/>
        <v>0</v>
      </c>
      <c r="P14" s="2">
        <v>12</v>
      </c>
      <c r="U14">
        <f t="shared" si="2"/>
        <v>0</v>
      </c>
    </row>
    <row r="15" spans="1:21">
      <c r="A15" s="2">
        <v>13</v>
      </c>
      <c r="F15">
        <f t="shared" si="1"/>
        <v>0</v>
      </c>
      <c r="I15" s="2">
        <v>13</v>
      </c>
      <c r="N15">
        <f t="shared" si="0"/>
        <v>0</v>
      </c>
      <c r="P15" s="2">
        <v>13</v>
      </c>
      <c r="U15">
        <f t="shared" si="2"/>
        <v>0</v>
      </c>
    </row>
    <row r="16" spans="1:21">
      <c r="A16" s="2">
        <v>14</v>
      </c>
      <c r="F16">
        <f t="shared" si="1"/>
        <v>0</v>
      </c>
      <c r="I16" s="2">
        <v>14</v>
      </c>
      <c r="N16">
        <f t="shared" si="0"/>
        <v>0</v>
      </c>
      <c r="P16" s="2">
        <v>14</v>
      </c>
      <c r="U16">
        <f t="shared" si="2"/>
        <v>0</v>
      </c>
    </row>
    <row r="17" spans="1:21">
      <c r="A17" s="2">
        <v>15</v>
      </c>
      <c r="F17">
        <f t="shared" si="1"/>
        <v>0</v>
      </c>
      <c r="I17" s="2">
        <v>15</v>
      </c>
      <c r="N17">
        <f t="shared" si="0"/>
        <v>0</v>
      </c>
      <c r="P17" s="2">
        <v>15</v>
      </c>
      <c r="U17">
        <f t="shared" si="2"/>
        <v>0</v>
      </c>
    </row>
    <row r="18" spans="1:21">
      <c r="A18" s="2">
        <v>16</v>
      </c>
      <c r="F18">
        <f t="shared" si="1"/>
        <v>0</v>
      </c>
      <c r="I18" s="2">
        <v>16</v>
      </c>
      <c r="N18">
        <f t="shared" si="0"/>
        <v>0</v>
      </c>
      <c r="P18" s="2">
        <v>16</v>
      </c>
      <c r="U18">
        <f t="shared" si="2"/>
        <v>0</v>
      </c>
    </row>
    <row r="19" spans="1:21">
      <c r="A19" s="2">
        <v>17</v>
      </c>
      <c r="F19">
        <f t="shared" si="1"/>
        <v>0</v>
      </c>
      <c r="I19" s="2">
        <v>17</v>
      </c>
      <c r="N19">
        <f t="shared" si="0"/>
        <v>0</v>
      </c>
      <c r="P19" s="2">
        <v>17</v>
      </c>
      <c r="U19">
        <f t="shared" si="2"/>
        <v>0</v>
      </c>
    </row>
    <row r="20" spans="1:21">
      <c r="A20" s="2">
        <v>18</v>
      </c>
      <c r="F20">
        <f>F19</f>
        <v>0</v>
      </c>
      <c r="I20" s="2">
        <v>18</v>
      </c>
      <c r="N20">
        <f t="shared" si="0"/>
        <v>0</v>
      </c>
      <c r="P20" s="2">
        <v>18</v>
      </c>
      <c r="U20">
        <f t="shared" si="2"/>
        <v>0</v>
      </c>
    </row>
    <row r="21" spans="1:21">
      <c r="A21" s="2">
        <v>19</v>
      </c>
      <c r="F21">
        <f t="shared" si="1"/>
        <v>0</v>
      </c>
      <c r="I21" s="2">
        <v>19</v>
      </c>
      <c r="N21">
        <f t="shared" si="0"/>
        <v>0</v>
      </c>
      <c r="P21" s="2">
        <v>19</v>
      </c>
      <c r="U21">
        <f t="shared" si="2"/>
        <v>0</v>
      </c>
    </row>
    <row r="22" spans="1:21">
      <c r="A22" s="2">
        <v>20</v>
      </c>
      <c r="F22">
        <f t="shared" si="1"/>
        <v>0</v>
      </c>
      <c r="I22" s="2">
        <v>20</v>
      </c>
      <c r="N22">
        <f t="shared" si="0"/>
        <v>0</v>
      </c>
      <c r="P22" s="2">
        <v>20</v>
      </c>
      <c r="U22">
        <f t="shared" si="2"/>
        <v>0</v>
      </c>
    </row>
    <row r="23" spans="1:21">
      <c r="A23" s="2">
        <v>21</v>
      </c>
      <c r="F23">
        <f t="shared" si="1"/>
        <v>0</v>
      </c>
      <c r="I23" s="2">
        <v>21</v>
      </c>
      <c r="N23">
        <f t="shared" si="0"/>
        <v>0</v>
      </c>
      <c r="P23" s="2">
        <v>21</v>
      </c>
      <c r="U23">
        <f t="shared" si="2"/>
        <v>0</v>
      </c>
    </row>
    <row r="24" spans="1:21">
      <c r="A24" s="2">
        <v>22</v>
      </c>
      <c r="F24">
        <f t="shared" si="1"/>
        <v>0</v>
      </c>
      <c r="I24" s="2">
        <v>22</v>
      </c>
      <c r="N24">
        <f t="shared" si="0"/>
        <v>0</v>
      </c>
      <c r="P24" s="2">
        <v>22</v>
      </c>
      <c r="U24">
        <f t="shared" si="2"/>
        <v>0</v>
      </c>
    </row>
    <row r="25" spans="1:21">
      <c r="A25" s="2">
        <v>23</v>
      </c>
      <c r="F25">
        <f t="shared" si="1"/>
        <v>0</v>
      </c>
      <c r="I25" s="2">
        <v>23</v>
      </c>
      <c r="N25">
        <f t="shared" si="0"/>
        <v>0</v>
      </c>
      <c r="P25" s="2">
        <v>23</v>
      </c>
      <c r="U25">
        <f t="shared" si="2"/>
        <v>0</v>
      </c>
    </row>
    <row r="26" spans="1:21">
      <c r="A26" s="2">
        <v>24</v>
      </c>
      <c r="F26">
        <f t="shared" si="1"/>
        <v>0</v>
      </c>
      <c r="I26" s="2">
        <v>24</v>
      </c>
      <c r="N26">
        <f t="shared" si="0"/>
        <v>0</v>
      </c>
      <c r="P26" s="2">
        <v>24</v>
      </c>
      <c r="U26">
        <f t="shared" si="2"/>
        <v>0</v>
      </c>
    </row>
    <row r="27" spans="1:21">
      <c r="A27" s="2">
        <v>25</v>
      </c>
      <c r="F27">
        <f t="shared" si="1"/>
        <v>0</v>
      </c>
      <c r="I27" s="2">
        <v>25</v>
      </c>
      <c r="N27">
        <f t="shared" si="0"/>
        <v>0</v>
      </c>
      <c r="P27" s="2">
        <v>25</v>
      </c>
      <c r="U27">
        <f t="shared" si="2"/>
        <v>0</v>
      </c>
    </row>
    <row r="28" spans="1:21">
      <c r="A28" s="2">
        <v>26</v>
      </c>
      <c r="F28">
        <f t="shared" si="1"/>
        <v>0</v>
      </c>
      <c r="I28" s="2">
        <v>26</v>
      </c>
      <c r="N28">
        <f t="shared" si="0"/>
        <v>0</v>
      </c>
      <c r="P28" s="2">
        <v>26</v>
      </c>
      <c r="U28">
        <f t="shared" si="2"/>
        <v>0</v>
      </c>
    </row>
    <row r="29" spans="1:21">
      <c r="A29" s="2">
        <v>27</v>
      </c>
      <c r="F29">
        <f t="shared" si="1"/>
        <v>0</v>
      </c>
      <c r="I29" s="2">
        <v>27</v>
      </c>
      <c r="N29">
        <f t="shared" si="0"/>
        <v>0</v>
      </c>
      <c r="P29" s="2">
        <v>27</v>
      </c>
      <c r="U29">
        <f t="shared" si="2"/>
        <v>0</v>
      </c>
    </row>
    <row r="30" spans="1:21">
      <c r="A30" s="2">
        <v>28</v>
      </c>
      <c r="F30">
        <f t="shared" si="1"/>
        <v>0</v>
      </c>
      <c r="I30" s="2">
        <v>28</v>
      </c>
      <c r="N30">
        <f t="shared" si="0"/>
        <v>0</v>
      </c>
      <c r="P30" s="2">
        <v>28</v>
      </c>
      <c r="U30">
        <f t="shared" si="2"/>
        <v>0</v>
      </c>
    </row>
    <row r="31" spans="1:21">
      <c r="A31" s="2">
        <v>29</v>
      </c>
      <c r="F31">
        <f t="shared" si="1"/>
        <v>0</v>
      </c>
      <c r="I31" s="2">
        <v>29</v>
      </c>
      <c r="N31">
        <f t="shared" si="0"/>
        <v>0</v>
      </c>
      <c r="P31" s="2">
        <v>29</v>
      </c>
      <c r="U31">
        <f t="shared" si="2"/>
        <v>0</v>
      </c>
    </row>
    <row r="32" spans="1:21">
      <c r="A32" s="2">
        <v>30</v>
      </c>
      <c r="F32">
        <f t="shared" si="1"/>
        <v>0</v>
      </c>
      <c r="I32" s="2">
        <v>30</v>
      </c>
      <c r="N32">
        <f t="shared" si="0"/>
        <v>0</v>
      </c>
      <c r="P32" s="2">
        <v>30</v>
      </c>
      <c r="U32">
        <f t="shared" si="2"/>
        <v>0</v>
      </c>
    </row>
    <row r="33" spans="1:21">
      <c r="A33" s="2">
        <v>31</v>
      </c>
      <c r="F33">
        <f t="shared" si="1"/>
        <v>0</v>
      </c>
      <c r="I33" s="2">
        <v>31</v>
      </c>
      <c r="N33">
        <f t="shared" si="0"/>
        <v>0</v>
      </c>
      <c r="P33" s="2">
        <v>31</v>
      </c>
      <c r="U33">
        <f t="shared" si="2"/>
        <v>0</v>
      </c>
    </row>
    <row r="34" spans="1:21">
      <c r="A34" s="2">
        <v>32</v>
      </c>
      <c r="F34">
        <f t="shared" si="1"/>
        <v>0</v>
      </c>
      <c r="I34" s="2">
        <v>32</v>
      </c>
      <c r="N34">
        <f t="shared" si="0"/>
        <v>0</v>
      </c>
      <c r="P34" s="2">
        <v>32</v>
      </c>
      <c r="U34">
        <f t="shared" si="2"/>
        <v>0</v>
      </c>
    </row>
    <row r="35" spans="1:21">
      <c r="A35" s="2">
        <v>33</v>
      </c>
      <c r="F35">
        <f t="shared" si="1"/>
        <v>0</v>
      </c>
      <c r="I35" s="2">
        <v>33</v>
      </c>
      <c r="N35">
        <f t="shared" si="0"/>
        <v>0</v>
      </c>
      <c r="P35" s="2">
        <v>33</v>
      </c>
      <c r="U35">
        <f t="shared" si="2"/>
        <v>0</v>
      </c>
    </row>
    <row r="36" spans="1:21">
      <c r="A36" s="2">
        <v>34</v>
      </c>
      <c r="F36">
        <f t="shared" si="1"/>
        <v>0</v>
      </c>
      <c r="I36" s="2">
        <v>34</v>
      </c>
      <c r="N36">
        <f t="shared" si="0"/>
        <v>0</v>
      </c>
      <c r="P36" s="2">
        <v>34</v>
      </c>
      <c r="U36">
        <f t="shared" si="2"/>
        <v>0</v>
      </c>
    </row>
    <row r="37" spans="1:21">
      <c r="A37" s="2">
        <v>35</v>
      </c>
      <c r="F37">
        <f t="shared" si="1"/>
        <v>0</v>
      </c>
      <c r="I37" s="2">
        <v>35</v>
      </c>
      <c r="N37">
        <f t="shared" si="0"/>
        <v>0</v>
      </c>
      <c r="P37" s="2">
        <v>35</v>
      </c>
      <c r="U37">
        <f t="shared" si="2"/>
        <v>0</v>
      </c>
    </row>
    <row r="38" spans="1:21">
      <c r="A38" s="2">
        <v>36</v>
      </c>
      <c r="F38">
        <f t="shared" si="1"/>
        <v>0</v>
      </c>
      <c r="I38" s="2">
        <v>36</v>
      </c>
      <c r="N38">
        <f t="shared" si="0"/>
        <v>0</v>
      </c>
      <c r="P38" s="2">
        <v>36</v>
      </c>
      <c r="U38">
        <f t="shared" si="2"/>
        <v>0</v>
      </c>
    </row>
    <row r="39" spans="1:21">
      <c r="A39" s="2">
        <v>37</v>
      </c>
      <c r="F39">
        <f t="shared" si="1"/>
        <v>0</v>
      </c>
      <c r="I39" s="2">
        <v>37</v>
      </c>
      <c r="N39">
        <f t="shared" si="0"/>
        <v>0</v>
      </c>
      <c r="P39" s="2">
        <v>37</v>
      </c>
      <c r="U39">
        <f t="shared" si="2"/>
        <v>0</v>
      </c>
    </row>
    <row r="40" spans="1:21">
      <c r="A40" s="2">
        <v>38</v>
      </c>
      <c r="F40">
        <f t="shared" si="1"/>
        <v>0</v>
      </c>
      <c r="I40" s="2">
        <v>38</v>
      </c>
      <c r="N40">
        <f t="shared" si="0"/>
        <v>0</v>
      </c>
      <c r="P40" s="2">
        <v>38</v>
      </c>
      <c r="U40">
        <f t="shared" si="2"/>
        <v>0</v>
      </c>
    </row>
    <row r="41" spans="1:21">
      <c r="A41" s="2">
        <v>39</v>
      </c>
      <c r="F41">
        <f t="shared" si="1"/>
        <v>0</v>
      </c>
      <c r="I41" s="2">
        <v>39</v>
      </c>
      <c r="N41">
        <f t="shared" si="0"/>
        <v>0</v>
      </c>
      <c r="P41" s="2">
        <v>39</v>
      </c>
      <c r="U41">
        <f t="shared" si="2"/>
        <v>0</v>
      </c>
    </row>
    <row r="42" spans="1:21">
      <c r="A42" s="2">
        <v>40</v>
      </c>
      <c r="F42">
        <f t="shared" si="1"/>
        <v>0</v>
      </c>
      <c r="I42" s="2">
        <v>40</v>
      </c>
      <c r="N42">
        <f t="shared" si="0"/>
        <v>0</v>
      </c>
      <c r="P42" s="2">
        <v>40</v>
      </c>
      <c r="U42">
        <f t="shared" si="2"/>
        <v>0</v>
      </c>
    </row>
    <row r="45" spans="1:21">
      <c r="A45" s="2" t="s">
        <v>28</v>
      </c>
      <c r="B45" s="2" t="s">
        <v>80</v>
      </c>
      <c r="C45" s="2" t="s">
        <v>23</v>
      </c>
      <c r="I45" s="2" t="s">
        <v>28</v>
      </c>
      <c r="J45" s="2" t="s">
        <v>80</v>
      </c>
      <c r="K45" s="2" t="s">
        <v>25</v>
      </c>
      <c r="P45" s="2" t="s">
        <v>28</v>
      </c>
      <c r="Q45" s="2" t="s">
        <v>80</v>
      </c>
      <c r="R45" s="2" t="s">
        <v>27</v>
      </c>
    </row>
    <row r="46" spans="1:21">
      <c r="B46" s="2" t="s">
        <v>3</v>
      </c>
      <c r="C46" s="2" t="s">
        <v>4</v>
      </c>
      <c r="D46" s="2" t="s">
        <v>5</v>
      </c>
      <c r="E46" s="2" t="s">
        <v>7</v>
      </c>
      <c r="F46" s="2" t="s">
        <v>79</v>
      </c>
      <c r="J46" s="2" t="s">
        <v>3</v>
      </c>
      <c r="K46" s="2" t="s">
        <v>4</v>
      </c>
      <c r="L46" s="2" t="s">
        <v>5</v>
      </c>
      <c r="M46" s="2" t="s">
        <v>7</v>
      </c>
      <c r="N46" s="2" t="s">
        <v>79</v>
      </c>
      <c r="Q46" s="2" t="s">
        <v>3</v>
      </c>
      <c r="R46" s="2" t="s">
        <v>4</v>
      </c>
      <c r="S46" s="2" t="s">
        <v>5</v>
      </c>
      <c r="T46" s="2" t="s">
        <v>7</v>
      </c>
      <c r="U46" s="2" t="s">
        <v>79</v>
      </c>
    </row>
    <row r="47" spans="1:21">
      <c r="A47" s="2">
        <v>1</v>
      </c>
      <c r="B47" t="e" cm="1" vm="1">
        <f t="array" ref="B47">_xlfn._xlws.FILTER(申込用紙!B6:E45,(申込用紙!F6:F45="女性")*(申込用紙!K6:K45="イーグル")*(申込用紙!L6:L45="〇"))</f>
        <v>#VALUE!</v>
      </c>
      <c r="F47">
        <f>F3</f>
        <v>0</v>
      </c>
      <c r="I47" s="2">
        <v>1</v>
      </c>
      <c r="J47" t="e" cm="1" vm="1">
        <f t="array" ref="J47">_xlfn._xlws.FILTER(申込用紙!B6:E45,(申込用紙!F6:F45="女性")*(申込用紙!K6:K45="イーグル")*(申込用紙!M6:M45="〇"))</f>
        <v>#VALUE!</v>
      </c>
      <c r="N47">
        <f t="shared" ref="N47:N86" si="3">F47</f>
        <v>0</v>
      </c>
      <c r="P47" s="2">
        <v>1</v>
      </c>
      <c r="Q47" t="e" cm="1" vm="1">
        <f t="array" ref="Q47">_xlfn._xlws.FILTER(申込用紙!B6:E45,(申込用紙!F6:F45="女性")*(申込用紙!K6:K45="イーグル")*(申込用紙!N6:N45="〇"))</f>
        <v>#VALUE!</v>
      </c>
      <c r="U47">
        <f>N47</f>
        <v>0</v>
      </c>
    </row>
    <row r="48" spans="1:21">
      <c r="A48" s="2">
        <v>2</v>
      </c>
      <c r="F48">
        <f>F47</f>
        <v>0</v>
      </c>
      <c r="I48" s="2">
        <v>2</v>
      </c>
      <c r="N48">
        <f t="shared" si="3"/>
        <v>0</v>
      </c>
      <c r="P48" s="2">
        <v>2</v>
      </c>
      <c r="U48">
        <f>N48</f>
        <v>0</v>
      </c>
    </row>
    <row r="49" spans="1:21">
      <c r="A49" s="2">
        <v>3</v>
      </c>
      <c r="F49">
        <f t="shared" ref="F49:F85" si="4">F48</f>
        <v>0</v>
      </c>
      <c r="I49" s="2">
        <v>3</v>
      </c>
      <c r="N49">
        <f t="shared" si="3"/>
        <v>0</v>
      </c>
      <c r="P49" s="2">
        <v>3</v>
      </c>
      <c r="U49">
        <f t="shared" ref="U49:U86" si="5">N49</f>
        <v>0</v>
      </c>
    </row>
    <row r="50" spans="1:21">
      <c r="A50" s="2">
        <v>4</v>
      </c>
      <c r="F50">
        <f t="shared" si="4"/>
        <v>0</v>
      </c>
      <c r="I50" s="2">
        <v>4</v>
      </c>
      <c r="N50">
        <f t="shared" si="3"/>
        <v>0</v>
      </c>
      <c r="P50" s="2">
        <v>4</v>
      </c>
      <c r="U50">
        <f t="shared" si="5"/>
        <v>0</v>
      </c>
    </row>
    <row r="51" spans="1:21">
      <c r="A51" s="2">
        <v>5</v>
      </c>
      <c r="F51">
        <f t="shared" si="4"/>
        <v>0</v>
      </c>
      <c r="I51" s="2">
        <v>5</v>
      </c>
      <c r="N51">
        <f t="shared" si="3"/>
        <v>0</v>
      </c>
      <c r="P51" s="2">
        <v>5</v>
      </c>
      <c r="U51">
        <f t="shared" si="5"/>
        <v>0</v>
      </c>
    </row>
    <row r="52" spans="1:21">
      <c r="A52" s="2">
        <v>6</v>
      </c>
      <c r="F52">
        <f t="shared" si="4"/>
        <v>0</v>
      </c>
      <c r="I52" s="2">
        <v>6</v>
      </c>
      <c r="N52">
        <f t="shared" si="3"/>
        <v>0</v>
      </c>
      <c r="P52" s="2">
        <v>6</v>
      </c>
      <c r="U52">
        <f t="shared" si="5"/>
        <v>0</v>
      </c>
    </row>
    <row r="53" spans="1:21">
      <c r="A53" s="2">
        <v>7</v>
      </c>
      <c r="F53">
        <f t="shared" si="4"/>
        <v>0</v>
      </c>
      <c r="I53" s="2">
        <v>7</v>
      </c>
      <c r="N53">
        <f t="shared" si="3"/>
        <v>0</v>
      </c>
      <c r="P53" s="2">
        <v>7</v>
      </c>
      <c r="U53">
        <f t="shared" si="5"/>
        <v>0</v>
      </c>
    </row>
    <row r="54" spans="1:21">
      <c r="A54" s="2">
        <v>8</v>
      </c>
      <c r="F54">
        <f t="shared" si="4"/>
        <v>0</v>
      </c>
      <c r="I54" s="2">
        <v>8</v>
      </c>
      <c r="N54">
        <f t="shared" si="3"/>
        <v>0</v>
      </c>
      <c r="P54" s="2">
        <v>8</v>
      </c>
      <c r="U54">
        <f t="shared" si="5"/>
        <v>0</v>
      </c>
    </row>
    <row r="55" spans="1:21">
      <c r="A55" s="2">
        <v>9</v>
      </c>
      <c r="F55">
        <f t="shared" si="4"/>
        <v>0</v>
      </c>
      <c r="I55" s="2">
        <v>9</v>
      </c>
      <c r="N55">
        <f t="shared" si="3"/>
        <v>0</v>
      </c>
      <c r="P55" s="2">
        <v>9</v>
      </c>
      <c r="U55">
        <f t="shared" si="5"/>
        <v>0</v>
      </c>
    </row>
    <row r="56" spans="1:21">
      <c r="A56" s="2">
        <v>10</v>
      </c>
      <c r="F56">
        <f t="shared" si="4"/>
        <v>0</v>
      </c>
      <c r="I56" s="2">
        <v>10</v>
      </c>
      <c r="N56">
        <f t="shared" si="3"/>
        <v>0</v>
      </c>
      <c r="P56" s="2">
        <v>10</v>
      </c>
      <c r="U56">
        <f t="shared" si="5"/>
        <v>0</v>
      </c>
    </row>
    <row r="57" spans="1:21">
      <c r="A57" s="2">
        <v>11</v>
      </c>
      <c r="F57">
        <f t="shared" si="4"/>
        <v>0</v>
      </c>
      <c r="I57" s="2">
        <v>11</v>
      </c>
      <c r="N57">
        <f t="shared" si="3"/>
        <v>0</v>
      </c>
      <c r="P57" s="2">
        <v>11</v>
      </c>
      <c r="U57">
        <f t="shared" si="5"/>
        <v>0</v>
      </c>
    </row>
    <row r="58" spans="1:21">
      <c r="A58" s="2">
        <v>12</v>
      </c>
      <c r="F58">
        <f t="shared" si="4"/>
        <v>0</v>
      </c>
      <c r="I58" s="2">
        <v>12</v>
      </c>
      <c r="N58">
        <f t="shared" si="3"/>
        <v>0</v>
      </c>
      <c r="P58" s="2">
        <v>12</v>
      </c>
      <c r="U58">
        <f t="shared" si="5"/>
        <v>0</v>
      </c>
    </row>
    <row r="59" spans="1:21">
      <c r="A59" s="2">
        <v>13</v>
      </c>
      <c r="F59">
        <f t="shared" si="4"/>
        <v>0</v>
      </c>
      <c r="I59" s="2">
        <v>13</v>
      </c>
      <c r="N59">
        <f t="shared" si="3"/>
        <v>0</v>
      </c>
      <c r="P59" s="2">
        <v>13</v>
      </c>
      <c r="U59">
        <f t="shared" si="5"/>
        <v>0</v>
      </c>
    </row>
    <row r="60" spans="1:21">
      <c r="A60" s="2">
        <v>14</v>
      </c>
      <c r="F60">
        <f t="shared" si="4"/>
        <v>0</v>
      </c>
      <c r="I60" s="2">
        <v>14</v>
      </c>
      <c r="N60">
        <f t="shared" si="3"/>
        <v>0</v>
      </c>
      <c r="P60" s="2">
        <v>14</v>
      </c>
      <c r="U60">
        <f t="shared" si="5"/>
        <v>0</v>
      </c>
    </row>
    <row r="61" spans="1:21">
      <c r="A61" s="2">
        <v>15</v>
      </c>
      <c r="F61">
        <f t="shared" si="4"/>
        <v>0</v>
      </c>
      <c r="I61" s="2">
        <v>15</v>
      </c>
      <c r="N61">
        <f t="shared" si="3"/>
        <v>0</v>
      </c>
      <c r="P61" s="2">
        <v>15</v>
      </c>
      <c r="U61">
        <f t="shared" si="5"/>
        <v>0</v>
      </c>
    </row>
    <row r="62" spans="1:21">
      <c r="A62" s="2">
        <v>16</v>
      </c>
      <c r="F62">
        <f t="shared" si="4"/>
        <v>0</v>
      </c>
      <c r="I62" s="2">
        <v>16</v>
      </c>
      <c r="N62">
        <f t="shared" si="3"/>
        <v>0</v>
      </c>
      <c r="P62" s="2">
        <v>16</v>
      </c>
      <c r="U62">
        <f t="shared" si="5"/>
        <v>0</v>
      </c>
    </row>
    <row r="63" spans="1:21">
      <c r="A63" s="2">
        <v>17</v>
      </c>
      <c r="F63">
        <f t="shared" si="4"/>
        <v>0</v>
      </c>
      <c r="I63" s="2">
        <v>17</v>
      </c>
      <c r="N63">
        <f t="shared" si="3"/>
        <v>0</v>
      </c>
      <c r="P63" s="2">
        <v>17</v>
      </c>
      <c r="U63">
        <f t="shared" si="5"/>
        <v>0</v>
      </c>
    </row>
    <row r="64" spans="1:21">
      <c r="A64" s="2">
        <v>18</v>
      </c>
      <c r="F64">
        <f t="shared" si="4"/>
        <v>0</v>
      </c>
      <c r="I64" s="2">
        <v>18</v>
      </c>
      <c r="N64">
        <f t="shared" si="3"/>
        <v>0</v>
      </c>
      <c r="P64" s="2">
        <v>18</v>
      </c>
      <c r="U64">
        <f t="shared" si="5"/>
        <v>0</v>
      </c>
    </row>
    <row r="65" spans="1:21">
      <c r="A65" s="2">
        <v>19</v>
      </c>
      <c r="F65">
        <f t="shared" si="4"/>
        <v>0</v>
      </c>
      <c r="I65" s="2">
        <v>19</v>
      </c>
      <c r="N65">
        <f t="shared" si="3"/>
        <v>0</v>
      </c>
      <c r="P65" s="2">
        <v>19</v>
      </c>
      <c r="U65">
        <f t="shared" si="5"/>
        <v>0</v>
      </c>
    </row>
    <row r="66" spans="1:21">
      <c r="A66" s="2">
        <v>20</v>
      </c>
      <c r="F66">
        <f t="shared" si="4"/>
        <v>0</v>
      </c>
      <c r="I66" s="2">
        <v>20</v>
      </c>
      <c r="N66">
        <f t="shared" si="3"/>
        <v>0</v>
      </c>
      <c r="P66" s="2">
        <v>20</v>
      </c>
      <c r="U66">
        <f t="shared" si="5"/>
        <v>0</v>
      </c>
    </row>
    <row r="67" spans="1:21">
      <c r="A67" s="2">
        <v>21</v>
      </c>
      <c r="F67">
        <f t="shared" si="4"/>
        <v>0</v>
      </c>
      <c r="I67" s="2">
        <v>21</v>
      </c>
      <c r="N67">
        <f t="shared" si="3"/>
        <v>0</v>
      </c>
      <c r="P67" s="2">
        <v>21</v>
      </c>
      <c r="U67">
        <f t="shared" si="5"/>
        <v>0</v>
      </c>
    </row>
    <row r="68" spans="1:21">
      <c r="A68" s="2">
        <v>22</v>
      </c>
      <c r="F68">
        <f t="shared" si="4"/>
        <v>0</v>
      </c>
      <c r="I68" s="2">
        <v>22</v>
      </c>
      <c r="N68">
        <f t="shared" si="3"/>
        <v>0</v>
      </c>
      <c r="P68" s="2">
        <v>22</v>
      </c>
      <c r="U68">
        <f t="shared" si="5"/>
        <v>0</v>
      </c>
    </row>
    <row r="69" spans="1:21">
      <c r="A69" s="2">
        <v>23</v>
      </c>
      <c r="F69">
        <f t="shared" si="4"/>
        <v>0</v>
      </c>
      <c r="I69" s="2">
        <v>23</v>
      </c>
      <c r="N69">
        <f t="shared" si="3"/>
        <v>0</v>
      </c>
      <c r="P69" s="2">
        <v>23</v>
      </c>
      <c r="U69">
        <f t="shared" si="5"/>
        <v>0</v>
      </c>
    </row>
    <row r="70" spans="1:21">
      <c r="A70" s="2">
        <v>24</v>
      </c>
      <c r="F70">
        <f t="shared" si="4"/>
        <v>0</v>
      </c>
      <c r="I70" s="2">
        <v>24</v>
      </c>
      <c r="N70">
        <f t="shared" si="3"/>
        <v>0</v>
      </c>
      <c r="P70" s="2">
        <v>24</v>
      </c>
      <c r="U70">
        <f t="shared" si="5"/>
        <v>0</v>
      </c>
    </row>
    <row r="71" spans="1:21">
      <c r="A71" s="2">
        <v>25</v>
      </c>
      <c r="F71">
        <f t="shared" si="4"/>
        <v>0</v>
      </c>
      <c r="I71" s="2">
        <v>25</v>
      </c>
      <c r="N71">
        <f t="shared" si="3"/>
        <v>0</v>
      </c>
      <c r="P71" s="2">
        <v>25</v>
      </c>
      <c r="U71">
        <f t="shared" si="5"/>
        <v>0</v>
      </c>
    </row>
    <row r="72" spans="1:21">
      <c r="A72" s="2">
        <v>26</v>
      </c>
      <c r="F72">
        <f t="shared" si="4"/>
        <v>0</v>
      </c>
      <c r="I72" s="2">
        <v>26</v>
      </c>
      <c r="N72">
        <f t="shared" si="3"/>
        <v>0</v>
      </c>
      <c r="P72" s="2">
        <v>26</v>
      </c>
      <c r="U72">
        <f t="shared" si="5"/>
        <v>0</v>
      </c>
    </row>
    <row r="73" spans="1:21">
      <c r="A73" s="2">
        <v>27</v>
      </c>
      <c r="F73">
        <f t="shared" si="4"/>
        <v>0</v>
      </c>
      <c r="I73" s="2">
        <v>27</v>
      </c>
      <c r="N73">
        <f t="shared" si="3"/>
        <v>0</v>
      </c>
      <c r="P73" s="2">
        <v>27</v>
      </c>
      <c r="U73">
        <f t="shared" si="5"/>
        <v>0</v>
      </c>
    </row>
    <row r="74" spans="1:21">
      <c r="A74" s="2">
        <v>28</v>
      </c>
      <c r="F74">
        <f t="shared" si="4"/>
        <v>0</v>
      </c>
      <c r="I74" s="2">
        <v>28</v>
      </c>
      <c r="N74">
        <f t="shared" si="3"/>
        <v>0</v>
      </c>
      <c r="P74" s="2">
        <v>28</v>
      </c>
      <c r="U74">
        <f t="shared" si="5"/>
        <v>0</v>
      </c>
    </row>
    <row r="75" spans="1:21">
      <c r="A75" s="2">
        <v>29</v>
      </c>
      <c r="F75">
        <f t="shared" si="4"/>
        <v>0</v>
      </c>
      <c r="I75" s="2">
        <v>29</v>
      </c>
      <c r="N75">
        <f t="shared" si="3"/>
        <v>0</v>
      </c>
      <c r="P75" s="2">
        <v>29</v>
      </c>
      <c r="U75">
        <f t="shared" si="5"/>
        <v>0</v>
      </c>
    </row>
    <row r="76" spans="1:21">
      <c r="A76" s="2">
        <v>30</v>
      </c>
      <c r="F76">
        <f t="shared" si="4"/>
        <v>0</v>
      </c>
      <c r="I76" s="2">
        <v>30</v>
      </c>
      <c r="N76">
        <f t="shared" si="3"/>
        <v>0</v>
      </c>
      <c r="P76" s="2">
        <v>30</v>
      </c>
      <c r="U76">
        <f t="shared" si="5"/>
        <v>0</v>
      </c>
    </row>
    <row r="77" spans="1:21">
      <c r="A77" s="2">
        <v>31</v>
      </c>
      <c r="F77">
        <f t="shared" si="4"/>
        <v>0</v>
      </c>
      <c r="I77" s="2">
        <v>31</v>
      </c>
      <c r="N77">
        <f t="shared" si="3"/>
        <v>0</v>
      </c>
      <c r="P77" s="2">
        <v>31</v>
      </c>
      <c r="U77">
        <f t="shared" si="5"/>
        <v>0</v>
      </c>
    </row>
    <row r="78" spans="1:21">
      <c r="A78" s="2">
        <v>32</v>
      </c>
      <c r="F78">
        <f t="shared" si="4"/>
        <v>0</v>
      </c>
      <c r="I78" s="2">
        <v>32</v>
      </c>
      <c r="N78">
        <f t="shared" si="3"/>
        <v>0</v>
      </c>
      <c r="P78" s="2">
        <v>32</v>
      </c>
      <c r="U78">
        <f t="shared" si="5"/>
        <v>0</v>
      </c>
    </row>
    <row r="79" spans="1:21">
      <c r="A79" s="2">
        <v>33</v>
      </c>
      <c r="F79">
        <f t="shared" si="4"/>
        <v>0</v>
      </c>
      <c r="I79" s="2">
        <v>33</v>
      </c>
      <c r="N79">
        <f t="shared" si="3"/>
        <v>0</v>
      </c>
      <c r="P79" s="2">
        <v>33</v>
      </c>
      <c r="U79">
        <f t="shared" si="5"/>
        <v>0</v>
      </c>
    </row>
    <row r="80" spans="1:21">
      <c r="A80" s="2">
        <v>34</v>
      </c>
      <c r="F80">
        <f t="shared" si="4"/>
        <v>0</v>
      </c>
      <c r="I80" s="2">
        <v>34</v>
      </c>
      <c r="N80">
        <f t="shared" si="3"/>
        <v>0</v>
      </c>
      <c r="P80" s="2">
        <v>34</v>
      </c>
      <c r="U80">
        <f t="shared" si="5"/>
        <v>0</v>
      </c>
    </row>
    <row r="81" spans="1:21">
      <c r="A81" s="2">
        <v>35</v>
      </c>
      <c r="F81">
        <f t="shared" si="4"/>
        <v>0</v>
      </c>
      <c r="I81" s="2">
        <v>35</v>
      </c>
      <c r="N81">
        <f t="shared" si="3"/>
        <v>0</v>
      </c>
      <c r="P81" s="2">
        <v>35</v>
      </c>
      <c r="U81">
        <f t="shared" si="5"/>
        <v>0</v>
      </c>
    </row>
    <row r="82" spans="1:21">
      <c r="A82" s="2">
        <v>36</v>
      </c>
      <c r="F82">
        <f t="shared" si="4"/>
        <v>0</v>
      </c>
      <c r="I82" s="2">
        <v>36</v>
      </c>
      <c r="N82">
        <f t="shared" si="3"/>
        <v>0</v>
      </c>
      <c r="P82" s="2">
        <v>36</v>
      </c>
      <c r="U82">
        <f t="shared" si="5"/>
        <v>0</v>
      </c>
    </row>
    <row r="83" spans="1:21">
      <c r="A83" s="2">
        <v>37</v>
      </c>
      <c r="F83">
        <f t="shared" si="4"/>
        <v>0</v>
      </c>
      <c r="I83" s="2">
        <v>37</v>
      </c>
      <c r="N83">
        <f t="shared" si="3"/>
        <v>0</v>
      </c>
      <c r="P83" s="2">
        <v>37</v>
      </c>
      <c r="U83">
        <f t="shared" si="5"/>
        <v>0</v>
      </c>
    </row>
    <row r="84" spans="1:21">
      <c r="A84" s="2">
        <v>38</v>
      </c>
      <c r="F84">
        <f t="shared" si="4"/>
        <v>0</v>
      </c>
      <c r="I84" s="2">
        <v>38</v>
      </c>
      <c r="N84">
        <f t="shared" si="3"/>
        <v>0</v>
      </c>
      <c r="P84" s="2">
        <v>38</v>
      </c>
      <c r="U84">
        <f t="shared" si="5"/>
        <v>0</v>
      </c>
    </row>
    <row r="85" spans="1:21">
      <c r="A85" s="2">
        <v>39</v>
      </c>
      <c r="F85">
        <f t="shared" si="4"/>
        <v>0</v>
      </c>
      <c r="I85" s="2">
        <v>39</v>
      </c>
      <c r="N85">
        <f t="shared" si="3"/>
        <v>0</v>
      </c>
      <c r="P85" s="2">
        <v>39</v>
      </c>
      <c r="U85">
        <f t="shared" si="5"/>
        <v>0</v>
      </c>
    </row>
    <row r="86" spans="1:21">
      <c r="A86" s="2">
        <v>40</v>
      </c>
      <c r="F86">
        <f>F85</f>
        <v>0</v>
      </c>
      <c r="I86" s="2">
        <v>40</v>
      </c>
      <c r="N86">
        <f t="shared" si="3"/>
        <v>0</v>
      </c>
      <c r="P86" s="2">
        <v>40</v>
      </c>
      <c r="U86">
        <f t="shared" si="5"/>
        <v>0</v>
      </c>
    </row>
    <row r="89" spans="1:21">
      <c r="A89" s="2" t="s">
        <v>29</v>
      </c>
      <c r="B89" s="2" t="s">
        <v>81</v>
      </c>
      <c r="C89" s="2" t="s">
        <v>23</v>
      </c>
      <c r="I89" s="2" t="s">
        <v>29</v>
      </c>
      <c r="J89" s="2" t="s">
        <v>81</v>
      </c>
      <c r="K89" s="2" t="s">
        <v>25</v>
      </c>
      <c r="P89" s="2" t="s">
        <v>29</v>
      </c>
      <c r="Q89" s="2" t="s">
        <v>81</v>
      </c>
      <c r="R89" s="2" t="s">
        <v>27</v>
      </c>
    </row>
    <row r="90" spans="1:21">
      <c r="B90" s="2" t="s">
        <v>3</v>
      </c>
      <c r="C90" s="2" t="s">
        <v>4</v>
      </c>
      <c r="D90" s="2" t="s">
        <v>5</v>
      </c>
      <c r="E90" s="2" t="s">
        <v>7</v>
      </c>
      <c r="F90" s="2" t="s">
        <v>79</v>
      </c>
      <c r="J90" s="2" t="s">
        <v>3</v>
      </c>
      <c r="K90" s="2" t="s">
        <v>4</v>
      </c>
      <c r="L90" s="2" t="s">
        <v>5</v>
      </c>
      <c r="M90" s="2" t="s">
        <v>7</v>
      </c>
      <c r="N90" s="2" t="s">
        <v>79</v>
      </c>
      <c r="Q90" s="2" t="s">
        <v>3</v>
      </c>
      <c r="R90" s="2" t="s">
        <v>4</v>
      </c>
      <c r="S90" s="2" t="s">
        <v>5</v>
      </c>
      <c r="T90" s="2" t="s">
        <v>7</v>
      </c>
      <c r="U90" s="2" t="s">
        <v>79</v>
      </c>
    </row>
    <row r="91" spans="1:21">
      <c r="A91" s="2">
        <v>1</v>
      </c>
      <c r="B91" t="e" cm="1" vm="1">
        <f t="array" ref="B91">_xlfn._xlws.FILTER(申込用紙!B6:E45,(申込用紙!K6:K45="コング")*(申込用紙!L6:L45="〇"))</f>
        <v>#VALUE!</v>
      </c>
      <c r="F91">
        <f>F47</f>
        <v>0</v>
      </c>
      <c r="I91" s="2">
        <v>1</v>
      </c>
      <c r="J91" t="e" cm="1" vm="1">
        <f t="array" ref="J91">_xlfn._xlws.FILTER(申込用紙!B6:E45,(申込用紙!K6:K45="コング")*(申込用紙!M6:M45="〇"))</f>
        <v>#VALUE!</v>
      </c>
      <c r="N91">
        <f t="shared" ref="N91:N130" si="6">F91</f>
        <v>0</v>
      </c>
      <c r="P91" s="2">
        <v>1</v>
      </c>
      <c r="Q91" t="e" cm="1" vm="1">
        <f t="array" ref="Q91">_xlfn._xlws.FILTER(申込用紙!B6:E45,(申込用紙!K6:K45="コング")*(申込用紙!N6:N45="〇"))</f>
        <v>#VALUE!</v>
      </c>
      <c r="U91">
        <f>N91</f>
        <v>0</v>
      </c>
    </row>
    <row r="92" spans="1:21">
      <c r="A92" s="2">
        <v>2</v>
      </c>
      <c r="F92">
        <f>F91</f>
        <v>0</v>
      </c>
      <c r="I92" s="2">
        <v>2</v>
      </c>
      <c r="N92">
        <f t="shared" si="6"/>
        <v>0</v>
      </c>
      <c r="P92" s="2">
        <v>2</v>
      </c>
      <c r="U92">
        <f>N92</f>
        <v>0</v>
      </c>
    </row>
    <row r="93" spans="1:21">
      <c r="A93" s="2">
        <v>3</v>
      </c>
      <c r="F93">
        <f t="shared" ref="F93:F130" si="7">F92</f>
        <v>0</v>
      </c>
      <c r="I93" s="2">
        <v>3</v>
      </c>
      <c r="N93">
        <f t="shared" si="6"/>
        <v>0</v>
      </c>
      <c r="P93" s="2">
        <v>3</v>
      </c>
      <c r="U93">
        <f t="shared" ref="U93:U130" si="8">N93</f>
        <v>0</v>
      </c>
    </row>
    <row r="94" spans="1:21">
      <c r="A94" s="2">
        <v>4</v>
      </c>
      <c r="F94">
        <f t="shared" si="7"/>
        <v>0</v>
      </c>
      <c r="I94" s="2">
        <v>4</v>
      </c>
      <c r="N94">
        <f t="shared" si="6"/>
        <v>0</v>
      </c>
      <c r="P94" s="2">
        <v>4</v>
      </c>
      <c r="U94">
        <f t="shared" si="8"/>
        <v>0</v>
      </c>
    </row>
    <row r="95" spans="1:21">
      <c r="A95" s="2">
        <v>5</v>
      </c>
      <c r="F95">
        <f t="shared" si="7"/>
        <v>0</v>
      </c>
      <c r="I95" s="2">
        <v>5</v>
      </c>
      <c r="N95">
        <f t="shared" si="6"/>
        <v>0</v>
      </c>
      <c r="P95" s="2">
        <v>5</v>
      </c>
      <c r="U95">
        <f t="shared" si="8"/>
        <v>0</v>
      </c>
    </row>
    <row r="96" spans="1:21">
      <c r="A96" s="2">
        <v>6</v>
      </c>
      <c r="F96">
        <f t="shared" si="7"/>
        <v>0</v>
      </c>
      <c r="I96" s="2">
        <v>6</v>
      </c>
      <c r="N96">
        <f t="shared" si="6"/>
        <v>0</v>
      </c>
      <c r="P96" s="2">
        <v>6</v>
      </c>
      <c r="U96">
        <f t="shared" si="8"/>
        <v>0</v>
      </c>
    </row>
    <row r="97" spans="1:21">
      <c r="A97" s="2">
        <v>7</v>
      </c>
      <c r="F97">
        <f t="shared" si="7"/>
        <v>0</v>
      </c>
      <c r="I97" s="2">
        <v>7</v>
      </c>
      <c r="N97">
        <f t="shared" si="6"/>
        <v>0</v>
      </c>
      <c r="P97" s="2">
        <v>7</v>
      </c>
      <c r="U97">
        <f t="shared" si="8"/>
        <v>0</v>
      </c>
    </row>
    <row r="98" spans="1:21">
      <c r="A98" s="2">
        <v>8</v>
      </c>
      <c r="F98">
        <f t="shared" si="7"/>
        <v>0</v>
      </c>
      <c r="I98" s="2">
        <v>8</v>
      </c>
      <c r="N98">
        <f t="shared" si="6"/>
        <v>0</v>
      </c>
      <c r="P98" s="2">
        <v>8</v>
      </c>
      <c r="U98">
        <f t="shared" si="8"/>
        <v>0</v>
      </c>
    </row>
    <row r="99" spans="1:21">
      <c r="A99" s="2">
        <v>9</v>
      </c>
      <c r="F99">
        <f t="shared" si="7"/>
        <v>0</v>
      </c>
      <c r="I99" s="2">
        <v>9</v>
      </c>
      <c r="N99">
        <f t="shared" si="6"/>
        <v>0</v>
      </c>
      <c r="P99" s="2">
        <v>9</v>
      </c>
      <c r="U99">
        <f t="shared" si="8"/>
        <v>0</v>
      </c>
    </row>
    <row r="100" spans="1:21">
      <c r="A100" s="2">
        <v>10</v>
      </c>
      <c r="F100">
        <f t="shared" si="7"/>
        <v>0</v>
      </c>
      <c r="I100" s="2">
        <v>10</v>
      </c>
      <c r="N100">
        <f t="shared" si="6"/>
        <v>0</v>
      </c>
      <c r="P100" s="2">
        <v>10</v>
      </c>
      <c r="U100">
        <f t="shared" si="8"/>
        <v>0</v>
      </c>
    </row>
    <row r="101" spans="1:21">
      <c r="A101" s="2">
        <v>11</v>
      </c>
      <c r="F101">
        <f t="shared" si="7"/>
        <v>0</v>
      </c>
      <c r="I101" s="2">
        <v>11</v>
      </c>
      <c r="N101">
        <f t="shared" si="6"/>
        <v>0</v>
      </c>
      <c r="P101" s="2">
        <v>11</v>
      </c>
      <c r="U101">
        <f t="shared" si="8"/>
        <v>0</v>
      </c>
    </row>
    <row r="102" spans="1:21">
      <c r="A102" s="2">
        <v>12</v>
      </c>
      <c r="F102">
        <f t="shared" si="7"/>
        <v>0</v>
      </c>
      <c r="I102" s="2">
        <v>12</v>
      </c>
      <c r="N102">
        <f t="shared" si="6"/>
        <v>0</v>
      </c>
      <c r="P102" s="2">
        <v>12</v>
      </c>
      <c r="U102">
        <f t="shared" si="8"/>
        <v>0</v>
      </c>
    </row>
    <row r="103" spans="1:21">
      <c r="A103" s="2">
        <v>13</v>
      </c>
      <c r="F103">
        <f t="shared" si="7"/>
        <v>0</v>
      </c>
      <c r="I103" s="2">
        <v>13</v>
      </c>
      <c r="N103">
        <f t="shared" si="6"/>
        <v>0</v>
      </c>
      <c r="P103" s="2">
        <v>13</v>
      </c>
      <c r="U103">
        <f t="shared" si="8"/>
        <v>0</v>
      </c>
    </row>
    <row r="104" spans="1:21">
      <c r="A104" s="2">
        <v>14</v>
      </c>
      <c r="F104">
        <f t="shared" si="7"/>
        <v>0</v>
      </c>
      <c r="I104" s="2">
        <v>14</v>
      </c>
      <c r="N104">
        <f t="shared" si="6"/>
        <v>0</v>
      </c>
      <c r="P104" s="2">
        <v>14</v>
      </c>
      <c r="U104">
        <f t="shared" si="8"/>
        <v>0</v>
      </c>
    </row>
    <row r="105" spans="1:21">
      <c r="A105" s="2">
        <v>15</v>
      </c>
      <c r="F105">
        <f t="shared" si="7"/>
        <v>0</v>
      </c>
      <c r="I105" s="2">
        <v>15</v>
      </c>
      <c r="N105">
        <f t="shared" si="6"/>
        <v>0</v>
      </c>
      <c r="P105" s="2">
        <v>15</v>
      </c>
      <c r="U105">
        <f t="shared" si="8"/>
        <v>0</v>
      </c>
    </row>
    <row r="106" spans="1:21">
      <c r="A106" s="2">
        <v>16</v>
      </c>
      <c r="F106">
        <f t="shared" si="7"/>
        <v>0</v>
      </c>
      <c r="I106" s="2">
        <v>16</v>
      </c>
      <c r="N106">
        <f t="shared" si="6"/>
        <v>0</v>
      </c>
      <c r="P106" s="2">
        <v>16</v>
      </c>
      <c r="U106">
        <f t="shared" si="8"/>
        <v>0</v>
      </c>
    </row>
    <row r="107" spans="1:21">
      <c r="A107" s="2">
        <v>17</v>
      </c>
      <c r="F107">
        <f t="shared" si="7"/>
        <v>0</v>
      </c>
      <c r="I107" s="2">
        <v>17</v>
      </c>
      <c r="N107">
        <f t="shared" si="6"/>
        <v>0</v>
      </c>
      <c r="P107" s="2">
        <v>17</v>
      </c>
      <c r="U107">
        <f t="shared" si="8"/>
        <v>0</v>
      </c>
    </row>
    <row r="108" spans="1:21">
      <c r="A108" s="2">
        <v>18</v>
      </c>
      <c r="F108">
        <f t="shared" si="7"/>
        <v>0</v>
      </c>
      <c r="I108" s="2">
        <v>18</v>
      </c>
      <c r="N108">
        <f t="shared" si="6"/>
        <v>0</v>
      </c>
      <c r="P108" s="2">
        <v>18</v>
      </c>
      <c r="U108">
        <f t="shared" si="8"/>
        <v>0</v>
      </c>
    </row>
    <row r="109" spans="1:21">
      <c r="A109" s="2">
        <v>19</v>
      </c>
      <c r="F109">
        <f t="shared" si="7"/>
        <v>0</v>
      </c>
      <c r="I109" s="2">
        <v>19</v>
      </c>
      <c r="N109">
        <f t="shared" si="6"/>
        <v>0</v>
      </c>
      <c r="P109" s="2">
        <v>19</v>
      </c>
      <c r="U109">
        <f t="shared" si="8"/>
        <v>0</v>
      </c>
    </row>
    <row r="110" spans="1:21">
      <c r="A110" s="2">
        <v>20</v>
      </c>
      <c r="F110">
        <f t="shared" si="7"/>
        <v>0</v>
      </c>
      <c r="I110" s="2">
        <v>20</v>
      </c>
      <c r="N110">
        <f t="shared" si="6"/>
        <v>0</v>
      </c>
      <c r="P110" s="2">
        <v>20</v>
      </c>
      <c r="U110">
        <f t="shared" si="8"/>
        <v>0</v>
      </c>
    </row>
    <row r="111" spans="1:21">
      <c r="A111" s="2">
        <v>21</v>
      </c>
      <c r="F111">
        <f t="shared" si="7"/>
        <v>0</v>
      </c>
      <c r="I111" s="2">
        <v>21</v>
      </c>
      <c r="N111">
        <f t="shared" si="6"/>
        <v>0</v>
      </c>
      <c r="P111" s="2">
        <v>21</v>
      </c>
      <c r="U111">
        <f t="shared" si="8"/>
        <v>0</v>
      </c>
    </row>
    <row r="112" spans="1:21">
      <c r="A112" s="2">
        <v>22</v>
      </c>
      <c r="F112">
        <f t="shared" si="7"/>
        <v>0</v>
      </c>
      <c r="I112" s="2">
        <v>22</v>
      </c>
      <c r="N112">
        <f t="shared" si="6"/>
        <v>0</v>
      </c>
      <c r="P112" s="2">
        <v>22</v>
      </c>
      <c r="U112">
        <f t="shared" si="8"/>
        <v>0</v>
      </c>
    </row>
    <row r="113" spans="1:21">
      <c r="A113" s="2">
        <v>23</v>
      </c>
      <c r="F113">
        <f t="shared" si="7"/>
        <v>0</v>
      </c>
      <c r="I113" s="2">
        <v>23</v>
      </c>
      <c r="N113">
        <f t="shared" si="6"/>
        <v>0</v>
      </c>
      <c r="P113" s="2">
        <v>23</v>
      </c>
      <c r="U113">
        <f t="shared" si="8"/>
        <v>0</v>
      </c>
    </row>
    <row r="114" spans="1:21">
      <c r="A114" s="2">
        <v>24</v>
      </c>
      <c r="F114">
        <f t="shared" si="7"/>
        <v>0</v>
      </c>
      <c r="I114" s="2">
        <v>24</v>
      </c>
      <c r="N114">
        <f t="shared" si="6"/>
        <v>0</v>
      </c>
      <c r="P114" s="2">
        <v>24</v>
      </c>
      <c r="U114">
        <f t="shared" si="8"/>
        <v>0</v>
      </c>
    </row>
    <row r="115" spans="1:21">
      <c r="A115" s="2">
        <v>25</v>
      </c>
      <c r="F115">
        <f t="shared" si="7"/>
        <v>0</v>
      </c>
      <c r="I115" s="2">
        <v>25</v>
      </c>
      <c r="N115">
        <f t="shared" si="6"/>
        <v>0</v>
      </c>
      <c r="P115" s="2">
        <v>25</v>
      </c>
      <c r="U115">
        <f t="shared" si="8"/>
        <v>0</v>
      </c>
    </row>
    <row r="116" spans="1:21">
      <c r="A116" s="2">
        <v>26</v>
      </c>
      <c r="F116">
        <f t="shared" si="7"/>
        <v>0</v>
      </c>
      <c r="I116" s="2">
        <v>26</v>
      </c>
      <c r="N116">
        <f t="shared" si="6"/>
        <v>0</v>
      </c>
      <c r="P116" s="2">
        <v>26</v>
      </c>
      <c r="U116">
        <f t="shared" si="8"/>
        <v>0</v>
      </c>
    </row>
    <row r="117" spans="1:21">
      <c r="A117" s="2">
        <v>27</v>
      </c>
      <c r="F117">
        <f t="shared" si="7"/>
        <v>0</v>
      </c>
      <c r="I117" s="2">
        <v>27</v>
      </c>
      <c r="N117">
        <f t="shared" si="6"/>
        <v>0</v>
      </c>
      <c r="P117" s="2">
        <v>27</v>
      </c>
      <c r="U117">
        <f t="shared" si="8"/>
        <v>0</v>
      </c>
    </row>
    <row r="118" spans="1:21">
      <c r="A118" s="2">
        <v>28</v>
      </c>
      <c r="F118">
        <f t="shared" si="7"/>
        <v>0</v>
      </c>
      <c r="I118" s="2">
        <v>28</v>
      </c>
      <c r="N118">
        <f t="shared" si="6"/>
        <v>0</v>
      </c>
      <c r="P118" s="2">
        <v>28</v>
      </c>
      <c r="U118">
        <f t="shared" si="8"/>
        <v>0</v>
      </c>
    </row>
    <row r="119" spans="1:21">
      <c r="A119" s="2">
        <v>29</v>
      </c>
      <c r="F119">
        <f t="shared" si="7"/>
        <v>0</v>
      </c>
      <c r="I119" s="2">
        <v>29</v>
      </c>
      <c r="N119">
        <f t="shared" si="6"/>
        <v>0</v>
      </c>
      <c r="P119" s="2">
        <v>29</v>
      </c>
      <c r="U119">
        <f t="shared" si="8"/>
        <v>0</v>
      </c>
    </row>
    <row r="120" spans="1:21">
      <c r="A120" s="2">
        <v>30</v>
      </c>
      <c r="F120">
        <f t="shared" si="7"/>
        <v>0</v>
      </c>
      <c r="I120" s="2">
        <v>30</v>
      </c>
      <c r="N120">
        <f t="shared" si="6"/>
        <v>0</v>
      </c>
      <c r="P120" s="2">
        <v>30</v>
      </c>
      <c r="U120">
        <f t="shared" si="8"/>
        <v>0</v>
      </c>
    </row>
    <row r="121" spans="1:21">
      <c r="A121" s="2">
        <v>31</v>
      </c>
      <c r="F121">
        <f t="shared" si="7"/>
        <v>0</v>
      </c>
      <c r="I121" s="2">
        <v>31</v>
      </c>
      <c r="N121">
        <f t="shared" si="6"/>
        <v>0</v>
      </c>
      <c r="P121" s="2">
        <v>31</v>
      </c>
      <c r="U121">
        <f t="shared" si="8"/>
        <v>0</v>
      </c>
    </row>
    <row r="122" spans="1:21">
      <c r="A122" s="2">
        <v>32</v>
      </c>
      <c r="F122">
        <f t="shared" si="7"/>
        <v>0</v>
      </c>
      <c r="I122" s="2">
        <v>32</v>
      </c>
      <c r="N122">
        <f t="shared" si="6"/>
        <v>0</v>
      </c>
      <c r="P122" s="2">
        <v>32</v>
      </c>
      <c r="U122">
        <f t="shared" si="8"/>
        <v>0</v>
      </c>
    </row>
    <row r="123" spans="1:21">
      <c r="A123" s="2">
        <v>33</v>
      </c>
      <c r="F123">
        <f t="shared" si="7"/>
        <v>0</v>
      </c>
      <c r="I123" s="2">
        <v>33</v>
      </c>
      <c r="N123">
        <f t="shared" si="6"/>
        <v>0</v>
      </c>
      <c r="P123" s="2">
        <v>33</v>
      </c>
      <c r="U123">
        <f t="shared" si="8"/>
        <v>0</v>
      </c>
    </row>
    <row r="124" spans="1:21">
      <c r="A124" s="2">
        <v>34</v>
      </c>
      <c r="F124">
        <f t="shared" si="7"/>
        <v>0</v>
      </c>
      <c r="I124" s="2">
        <v>34</v>
      </c>
      <c r="N124">
        <f t="shared" si="6"/>
        <v>0</v>
      </c>
      <c r="P124" s="2">
        <v>34</v>
      </c>
      <c r="U124">
        <f t="shared" si="8"/>
        <v>0</v>
      </c>
    </row>
    <row r="125" spans="1:21">
      <c r="A125" s="2">
        <v>35</v>
      </c>
      <c r="F125">
        <f t="shared" si="7"/>
        <v>0</v>
      </c>
      <c r="I125" s="2">
        <v>35</v>
      </c>
      <c r="N125">
        <f t="shared" si="6"/>
        <v>0</v>
      </c>
      <c r="P125" s="2">
        <v>35</v>
      </c>
      <c r="U125">
        <f t="shared" si="8"/>
        <v>0</v>
      </c>
    </row>
    <row r="126" spans="1:21">
      <c r="A126" s="2">
        <v>36</v>
      </c>
      <c r="F126">
        <f t="shared" si="7"/>
        <v>0</v>
      </c>
      <c r="I126" s="2">
        <v>36</v>
      </c>
      <c r="N126">
        <f t="shared" si="6"/>
        <v>0</v>
      </c>
      <c r="P126" s="2">
        <v>36</v>
      </c>
      <c r="U126">
        <f t="shared" si="8"/>
        <v>0</v>
      </c>
    </row>
    <row r="127" spans="1:21">
      <c r="A127" s="2">
        <v>37</v>
      </c>
      <c r="F127">
        <f t="shared" si="7"/>
        <v>0</v>
      </c>
      <c r="I127" s="2">
        <v>37</v>
      </c>
      <c r="N127">
        <f t="shared" si="6"/>
        <v>0</v>
      </c>
      <c r="P127" s="2">
        <v>37</v>
      </c>
      <c r="U127">
        <f t="shared" si="8"/>
        <v>0</v>
      </c>
    </row>
    <row r="128" spans="1:21">
      <c r="A128" s="2">
        <v>38</v>
      </c>
      <c r="F128">
        <f t="shared" si="7"/>
        <v>0</v>
      </c>
      <c r="I128" s="2">
        <v>38</v>
      </c>
      <c r="N128">
        <f t="shared" si="6"/>
        <v>0</v>
      </c>
      <c r="P128" s="2">
        <v>38</v>
      </c>
      <c r="U128">
        <f t="shared" si="8"/>
        <v>0</v>
      </c>
    </row>
    <row r="129" spans="1:21">
      <c r="A129" s="2">
        <v>39</v>
      </c>
      <c r="F129">
        <f t="shared" si="7"/>
        <v>0</v>
      </c>
      <c r="I129" s="2">
        <v>39</v>
      </c>
      <c r="N129">
        <f t="shared" si="6"/>
        <v>0</v>
      </c>
      <c r="P129" s="2">
        <v>39</v>
      </c>
      <c r="U129">
        <f t="shared" si="8"/>
        <v>0</v>
      </c>
    </row>
    <row r="130" spans="1:21">
      <c r="A130" s="2">
        <v>40</v>
      </c>
      <c r="F130">
        <f t="shared" si="7"/>
        <v>0</v>
      </c>
      <c r="I130" s="2">
        <v>40</v>
      </c>
      <c r="N130">
        <f t="shared" si="6"/>
        <v>0</v>
      </c>
      <c r="P130" s="2">
        <v>40</v>
      </c>
      <c r="U130">
        <f t="shared" si="8"/>
        <v>0</v>
      </c>
    </row>
    <row r="133" spans="1:21">
      <c r="A133" s="2" t="s">
        <v>30</v>
      </c>
      <c r="B133" s="2" t="s">
        <v>81</v>
      </c>
      <c r="C133" s="2" t="s">
        <v>23</v>
      </c>
      <c r="I133" s="2" t="s">
        <v>30</v>
      </c>
      <c r="J133" s="2" t="s">
        <v>81</v>
      </c>
      <c r="K133" s="2" t="s">
        <v>25</v>
      </c>
      <c r="P133" s="2" t="s">
        <v>30</v>
      </c>
      <c r="Q133" s="2" t="s">
        <v>81</v>
      </c>
      <c r="R133" s="2" t="s">
        <v>27</v>
      </c>
    </row>
    <row r="134" spans="1:21">
      <c r="B134" s="2" t="s">
        <v>3</v>
      </c>
      <c r="C134" s="2" t="s">
        <v>4</v>
      </c>
      <c r="D134" s="2" t="s">
        <v>5</v>
      </c>
      <c r="E134" s="2" t="s">
        <v>7</v>
      </c>
      <c r="F134" s="2" t="s">
        <v>79</v>
      </c>
      <c r="J134" s="2" t="s">
        <v>3</v>
      </c>
      <c r="K134" s="2" t="s">
        <v>4</v>
      </c>
      <c r="L134" s="2" t="s">
        <v>5</v>
      </c>
      <c r="M134" s="2" t="s">
        <v>7</v>
      </c>
      <c r="N134" s="2" t="s">
        <v>79</v>
      </c>
      <c r="Q134" s="2" t="s">
        <v>3</v>
      </c>
      <c r="R134" s="2" t="s">
        <v>4</v>
      </c>
      <c r="S134" s="2" t="s">
        <v>5</v>
      </c>
      <c r="T134" s="2" t="s">
        <v>7</v>
      </c>
      <c r="U134" s="2" t="s">
        <v>79</v>
      </c>
    </row>
    <row r="135" spans="1:21">
      <c r="A135" s="2">
        <v>1</v>
      </c>
      <c r="B135" t="e" cm="1" vm="1">
        <f t="array" ref="B135">_xlfn._xlws.FILTER(申込用紙!B6:E45,(申込用紙!K6:K45="ラビット")*(申込用紙!L6:L45="〇"))</f>
        <v>#VALUE!</v>
      </c>
      <c r="F135">
        <f>F91</f>
        <v>0</v>
      </c>
      <c r="I135" s="2">
        <v>1</v>
      </c>
      <c r="J135" t="e" cm="1" vm="1">
        <f t="array" ref="J135">_xlfn._xlws.FILTER(申込用紙!B6:E45,(申込用紙!K6:K45="ラビット")*(申込用紙!M6:M45="〇"))</f>
        <v>#VALUE!</v>
      </c>
      <c r="N135">
        <f t="shared" ref="N135:N174" si="9">F135</f>
        <v>0</v>
      </c>
      <c r="P135" s="2">
        <v>1</v>
      </c>
      <c r="Q135" t="e" cm="1" vm="1">
        <f t="array" ref="Q135">_xlfn._xlws.FILTER(申込用紙!B6:E45,(申込用紙!K6:K45="ラビット")*(申込用紙!N6:N45="〇"))</f>
        <v>#VALUE!</v>
      </c>
      <c r="U135">
        <f>N135</f>
        <v>0</v>
      </c>
    </row>
    <row r="136" spans="1:21">
      <c r="A136" s="2">
        <v>2</v>
      </c>
      <c r="F136">
        <f>F135</f>
        <v>0</v>
      </c>
      <c r="I136" s="2">
        <v>2</v>
      </c>
      <c r="N136">
        <f t="shared" si="9"/>
        <v>0</v>
      </c>
      <c r="P136" s="2">
        <v>2</v>
      </c>
      <c r="U136">
        <f>N136</f>
        <v>0</v>
      </c>
    </row>
    <row r="137" spans="1:21">
      <c r="A137" s="2">
        <v>3</v>
      </c>
      <c r="F137">
        <f t="shared" ref="F137:F174" si="10">F136</f>
        <v>0</v>
      </c>
      <c r="I137" s="2">
        <v>3</v>
      </c>
      <c r="N137">
        <f t="shared" si="9"/>
        <v>0</v>
      </c>
      <c r="P137" s="2">
        <v>3</v>
      </c>
      <c r="U137">
        <f t="shared" ref="U137:U174" si="11">N137</f>
        <v>0</v>
      </c>
    </row>
    <row r="138" spans="1:21">
      <c r="A138" s="2">
        <v>4</v>
      </c>
      <c r="F138">
        <f t="shared" si="10"/>
        <v>0</v>
      </c>
      <c r="I138" s="2">
        <v>4</v>
      </c>
      <c r="N138">
        <f t="shared" si="9"/>
        <v>0</v>
      </c>
      <c r="P138" s="2">
        <v>4</v>
      </c>
      <c r="U138">
        <f t="shared" si="11"/>
        <v>0</v>
      </c>
    </row>
    <row r="139" spans="1:21">
      <c r="A139" s="2">
        <v>5</v>
      </c>
      <c r="F139">
        <f t="shared" si="10"/>
        <v>0</v>
      </c>
      <c r="I139" s="2">
        <v>5</v>
      </c>
      <c r="N139">
        <f t="shared" si="9"/>
        <v>0</v>
      </c>
      <c r="P139" s="2">
        <v>5</v>
      </c>
      <c r="U139">
        <f t="shared" si="11"/>
        <v>0</v>
      </c>
    </row>
    <row r="140" spans="1:21">
      <c r="A140" s="2">
        <v>6</v>
      </c>
      <c r="F140">
        <f t="shared" si="10"/>
        <v>0</v>
      </c>
      <c r="I140" s="2">
        <v>6</v>
      </c>
      <c r="N140">
        <f t="shared" si="9"/>
        <v>0</v>
      </c>
      <c r="P140" s="2">
        <v>6</v>
      </c>
      <c r="U140">
        <f t="shared" si="11"/>
        <v>0</v>
      </c>
    </row>
    <row r="141" spans="1:21">
      <c r="A141" s="2">
        <v>7</v>
      </c>
      <c r="F141">
        <f t="shared" si="10"/>
        <v>0</v>
      </c>
      <c r="I141" s="2">
        <v>7</v>
      </c>
      <c r="N141">
        <f t="shared" si="9"/>
        <v>0</v>
      </c>
      <c r="P141" s="2">
        <v>7</v>
      </c>
      <c r="U141">
        <f t="shared" si="11"/>
        <v>0</v>
      </c>
    </row>
    <row r="142" spans="1:21">
      <c r="A142" s="2">
        <v>8</v>
      </c>
      <c r="F142">
        <f t="shared" si="10"/>
        <v>0</v>
      </c>
      <c r="I142" s="2">
        <v>8</v>
      </c>
      <c r="N142">
        <f t="shared" si="9"/>
        <v>0</v>
      </c>
      <c r="P142" s="2">
        <v>8</v>
      </c>
      <c r="U142">
        <f t="shared" si="11"/>
        <v>0</v>
      </c>
    </row>
    <row r="143" spans="1:21">
      <c r="A143" s="2">
        <v>9</v>
      </c>
      <c r="F143">
        <f t="shared" si="10"/>
        <v>0</v>
      </c>
      <c r="I143" s="2">
        <v>9</v>
      </c>
      <c r="N143">
        <f t="shared" si="9"/>
        <v>0</v>
      </c>
      <c r="P143" s="2">
        <v>9</v>
      </c>
      <c r="U143">
        <f t="shared" si="11"/>
        <v>0</v>
      </c>
    </row>
    <row r="144" spans="1:21">
      <c r="A144" s="2">
        <v>10</v>
      </c>
      <c r="F144">
        <f t="shared" si="10"/>
        <v>0</v>
      </c>
      <c r="I144" s="2">
        <v>10</v>
      </c>
      <c r="N144">
        <f t="shared" si="9"/>
        <v>0</v>
      </c>
      <c r="P144" s="2">
        <v>10</v>
      </c>
      <c r="U144">
        <f t="shared" si="11"/>
        <v>0</v>
      </c>
    </row>
    <row r="145" spans="1:21">
      <c r="A145" s="2">
        <v>11</v>
      </c>
      <c r="F145">
        <f t="shared" si="10"/>
        <v>0</v>
      </c>
      <c r="I145" s="2">
        <v>11</v>
      </c>
      <c r="N145">
        <f t="shared" si="9"/>
        <v>0</v>
      </c>
      <c r="P145" s="2">
        <v>11</v>
      </c>
      <c r="U145">
        <f t="shared" si="11"/>
        <v>0</v>
      </c>
    </row>
    <row r="146" spans="1:21">
      <c r="A146" s="2">
        <v>12</v>
      </c>
      <c r="F146">
        <f t="shared" si="10"/>
        <v>0</v>
      </c>
      <c r="I146" s="2">
        <v>12</v>
      </c>
      <c r="N146">
        <f t="shared" si="9"/>
        <v>0</v>
      </c>
      <c r="P146" s="2">
        <v>12</v>
      </c>
      <c r="U146">
        <f t="shared" si="11"/>
        <v>0</v>
      </c>
    </row>
    <row r="147" spans="1:21">
      <c r="A147" s="2">
        <v>13</v>
      </c>
      <c r="F147">
        <f t="shared" si="10"/>
        <v>0</v>
      </c>
      <c r="I147" s="2">
        <v>13</v>
      </c>
      <c r="N147">
        <f t="shared" si="9"/>
        <v>0</v>
      </c>
      <c r="P147" s="2">
        <v>13</v>
      </c>
      <c r="U147">
        <f t="shared" si="11"/>
        <v>0</v>
      </c>
    </row>
    <row r="148" spans="1:21">
      <c r="A148" s="2">
        <v>14</v>
      </c>
      <c r="F148">
        <f t="shared" si="10"/>
        <v>0</v>
      </c>
      <c r="I148" s="2">
        <v>14</v>
      </c>
      <c r="N148">
        <f t="shared" si="9"/>
        <v>0</v>
      </c>
      <c r="P148" s="2">
        <v>14</v>
      </c>
      <c r="U148">
        <f t="shared" si="11"/>
        <v>0</v>
      </c>
    </row>
    <row r="149" spans="1:21">
      <c r="A149" s="2">
        <v>15</v>
      </c>
      <c r="F149">
        <f t="shared" si="10"/>
        <v>0</v>
      </c>
      <c r="I149" s="2">
        <v>15</v>
      </c>
      <c r="N149">
        <f t="shared" si="9"/>
        <v>0</v>
      </c>
      <c r="P149" s="2">
        <v>15</v>
      </c>
      <c r="U149">
        <f t="shared" si="11"/>
        <v>0</v>
      </c>
    </row>
    <row r="150" spans="1:21">
      <c r="A150" s="2">
        <v>16</v>
      </c>
      <c r="F150">
        <f t="shared" si="10"/>
        <v>0</v>
      </c>
      <c r="I150" s="2">
        <v>16</v>
      </c>
      <c r="N150">
        <f t="shared" si="9"/>
        <v>0</v>
      </c>
      <c r="P150" s="2">
        <v>16</v>
      </c>
      <c r="U150">
        <f t="shared" si="11"/>
        <v>0</v>
      </c>
    </row>
    <row r="151" spans="1:21">
      <c r="A151" s="2">
        <v>17</v>
      </c>
      <c r="F151">
        <f t="shared" si="10"/>
        <v>0</v>
      </c>
      <c r="I151" s="2">
        <v>17</v>
      </c>
      <c r="N151">
        <f t="shared" si="9"/>
        <v>0</v>
      </c>
      <c r="P151" s="2">
        <v>17</v>
      </c>
      <c r="U151">
        <f t="shared" si="11"/>
        <v>0</v>
      </c>
    </row>
    <row r="152" spans="1:21">
      <c r="A152" s="2">
        <v>18</v>
      </c>
      <c r="F152">
        <f t="shared" si="10"/>
        <v>0</v>
      </c>
      <c r="I152" s="2">
        <v>18</v>
      </c>
      <c r="N152">
        <f t="shared" si="9"/>
        <v>0</v>
      </c>
      <c r="P152" s="2">
        <v>18</v>
      </c>
      <c r="U152">
        <f t="shared" si="11"/>
        <v>0</v>
      </c>
    </row>
    <row r="153" spans="1:21">
      <c r="A153" s="2">
        <v>19</v>
      </c>
      <c r="F153">
        <f t="shared" si="10"/>
        <v>0</v>
      </c>
      <c r="I153" s="2">
        <v>19</v>
      </c>
      <c r="N153">
        <f t="shared" si="9"/>
        <v>0</v>
      </c>
      <c r="P153" s="2">
        <v>19</v>
      </c>
      <c r="U153">
        <f t="shared" si="11"/>
        <v>0</v>
      </c>
    </row>
    <row r="154" spans="1:21">
      <c r="A154" s="2">
        <v>20</v>
      </c>
      <c r="F154">
        <f t="shared" si="10"/>
        <v>0</v>
      </c>
      <c r="I154" s="2">
        <v>20</v>
      </c>
      <c r="N154">
        <f t="shared" si="9"/>
        <v>0</v>
      </c>
      <c r="P154" s="2">
        <v>20</v>
      </c>
      <c r="U154">
        <f t="shared" si="11"/>
        <v>0</v>
      </c>
    </row>
    <row r="155" spans="1:21">
      <c r="A155" s="2">
        <v>21</v>
      </c>
      <c r="F155">
        <f t="shared" si="10"/>
        <v>0</v>
      </c>
      <c r="I155" s="2">
        <v>21</v>
      </c>
      <c r="N155">
        <f t="shared" si="9"/>
        <v>0</v>
      </c>
      <c r="P155" s="2">
        <v>21</v>
      </c>
      <c r="U155">
        <f t="shared" si="11"/>
        <v>0</v>
      </c>
    </row>
    <row r="156" spans="1:21">
      <c r="A156" s="2">
        <v>22</v>
      </c>
      <c r="F156">
        <f t="shared" si="10"/>
        <v>0</v>
      </c>
      <c r="I156" s="2">
        <v>22</v>
      </c>
      <c r="N156">
        <f t="shared" si="9"/>
        <v>0</v>
      </c>
      <c r="P156" s="2">
        <v>22</v>
      </c>
      <c r="U156">
        <f t="shared" si="11"/>
        <v>0</v>
      </c>
    </row>
    <row r="157" spans="1:21">
      <c r="A157" s="2">
        <v>23</v>
      </c>
      <c r="F157">
        <f t="shared" si="10"/>
        <v>0</v>
      </c>
      <c r="I157" s="2">
        <v>23</v>
      </c>
      <c r="N157">
        <f t="shared" si="9"/>
        <v>0</v>
      </c>
      <c r="P157" s="2">
        <v>23</v>
      </c>
      <c r="U157">
        <f t="shared" si="11"/>
        <v>0</v>
      </c>
    </row>
    <row r="158" spans="1:21">
      <c r="A158" s="2">
        <v>24</v>
      </c>
      <c r="F158">
        <f t="shared" si="10"/>
        <v>0</v>
      </c>
      <c r="I158" s="2">
        <v>24</v>
      </c>
      <c r="N158">
        <f t="shared" si="9"/>
        <v>0</v>
      </c>
      <c r="P158" s="2">
        <v>24</v>
      </c>
      <c r="U158">
        <f t="shared" si="11"/>
        <v>0</v>
      </c>
    </row>
    <row r="159" spans="1:21">
      <c r="A159" s="2">
        <v>25</v>
      </c>
      <c r="F159">
        <f t="shared" si="10"/>
        <v>0</v>
      </c>
      <c r="I159" s="2">
        <v>25</v>
      </c>
      <c r="N159">
        <f t="shared" si="9"/>
        <v>0</v>
      </c>
      <c r="P159" s="2">
        <v>25</v>
      </c>
      <c r="U159">
        <f t="shared" si="11"/>
        <v>0</v>
      </c>
    </row>
    <row r="160" spans="1:21">
      <c r="A160" s="2">
        <v>26</v>
      </c>
      <c r="F160">
        <f t="shared" si="10"/>
        <v>0</v>
      </c>
      <c r="I160" s="2">
        <v>26</v>
      </c>
      <c r="N160">
        <f t="shared" si="9"/>
        <v>0</v>
      </c>
      <c r="P160" s="2">
        <v>26</v>
      </c>
      <c r="U160">
        <f t="shared" si="11"/>
        <v>0</v>
      </c>
    </row>
    <row r="161" spans="1:21">
      <c r="A161" s="2">
        <v>27</v>
      </c>
      <c r="F161">
        <f t="shared" si="10"/>
        <v>0</v>
      </c>
      <c r="I161" s="2">
        <v>27</v>
      </c>
      <c r="N161">
        <f t="shared" si="9"/>
        <v>0</v>
      </c>
      <c r="P161" s="2">
        <v>27</v>
      </c>
      <c r="U161">
        <f t="shared" si="11"/>
        <v>0</v>
      </c>
    </row>
    <row r="162" spans="1:21">
      <c r="A162" s="2">
        <v>28</v>
      </c>
      <c r="F162">
        <f t="shared" si="10"/>
        <v>0</v>
      </c>
      <c r="I162" s="2">
        <v>28</v>
      </c>
      <c r="N162">
        <f t="shared" si="9"/>
        <v>0</v>
      </c>
      <c r="P162" s="2">
        <v>28</v>
      </c>
      <c r="U162">
        <f t="shared" si="11"/>
        <v>0</v>
      </c>
    </row>
    <row r="163" spans="1:21">
      <c r="A163" s="2">
        <v>29</v>
      </c>
      <c r="F163">
        <f t="shared" si="10"/>
        <v>0</v>
      </c>
      <c r="I163" s="2">
        <v>29</v>
      </c>
      <c r="N163">
        <f t="shared" si="9"/>
        <v>0</v>
      </c>
      <c r="P163" s="2">
        <v>29</v>
      </c>
      <c r="U163">
        <f t="shared" si="11"/>
        <v>0</v>
      </c>
    </row>
    <row r="164" spans="1:21">
      <c r="A164" s="2">
        <v>30</v>
      </c>
      <c r="F164">
        <f t="shared" si="10"/>
        <v>0</v>
      </c>
      <c r="I164" s="2">
        <v>30</v>
      </c>
      <c r="N164">
        <f t="shared" si="9"/>
        <v>0</v>
      </c>
      <c r="P164" s="2">
        <v>30</v>
      </c>
      <c r="U164">
        <f t="shared" si="11"/>
        <v>0</v>
      </c>
    </row>
    <row r="165" spans="1:21">
      <c r="A165" s="2">
        <v>31</v>
      </c>
      <c r="F165">
        <f t="shared" si="10"/>
        <v>0</v>
      </c>
      <c r="I165" s="2">
        <v>31</v>
      </c>
      <c r="N165">
        <f t="shared" si="9"/>
        <v>0</v>
      </c>
      <c r="P165" s="2">
        <v>31</v>
      </c>
      <c r="U165">
        <f t="shared" si="11"/>
        <v>0</v>
      </c>
    </row>
    <row r="166" spans="1:21">
      <c r="A166" s="2">
        <v>32</v>
      </c>
      <c r="F166">
        <f t="shared" si="10"/>
        <v>0</v>
      </c>
      <c r="I166" s="2">
        <v>32</v>
      </c>
      <c r="N166">
        <f t="shared" si="9"/>
        <v>0</v>
      </c>
      <c r="P166" s="2">
        <v>32</v>
      </c>
      <c r="U166">
        <f t="shared" si="11"/>
        <v>0</v>
      </c>
    </row>
    <row r="167" spans="1:21">
      <c r="A167" s="2">
        <v>33</v>
      </c>
      <c r="F167">
        <f t="shared" si="10"/>
        <v>0</v>
      </c>
      <c r="I167" s="2">
        <v>33</v>
      </c>
      <c r="N167">
        <f t="shared" si="9"/>
        <v>0</v>
      </c>
      <c r="P167" s="2">
        <v>33</v>
      </c>
      <c r="U167">
        <f t="shared" si="11"/>
        <v>0</v>
      </c>
    </row>
    <row r="168" spans="1:21">
      <c r="A168" s="2">
        <v>34</v>
      </c>
      <c r="F168">
        <f t="shared" si="10"/>
        <v>0</v>
      </c>
      <c r="I168" s="2">
        <v>34</v>
      </c>
      <c r="N168">
        <f t="shared" si="9"/>
        <v>0</v>
      </c>
      <c r="P168" s="2">
        <v>34</v>
      </c>
      <c r="U168">
        <f t="shared" si="11"/>
        <v>0</v>
      </c>
    </row>
    <row r="169" spans="1:21">
      <c r="A169" s="2">
        <v>35</v>
      </c>
      <c r="F169">
        <f t="shared" si="10"/>
        <v>0</v>
      </c>
      <c r="I169" s="2">
        <v>35</v>
      </c>
      <c r="N169">
        <f t="shared" si="9"/>
        <v>0</v>
      </c>
      <c r="P169" s="2">
        <v>35</v>
      </c>
      <c r="U169">
        <f t="shared" si="11"/>
        <v>0</v>
      </c>
    </row>
    <row r="170" spans="1:21">
      <c r="A170" s="2">
        <v>36</v>
      </c>
      <c r="F170">
        <f t="shared" si="10"/>
        <v>0</v>
      </c>
      <c r="I170" s="2">
        <v>36</v>
      </c>
      <c r="N170">
        <f t="shared" si="9"/>
        <v>0</v>
      </c>
      <c r="P170" s="2">
        <v>36</v>
      </c>
      <c r="U170">
        <f t="shared" si="11"/>
        <v>0</v>
      </c>
    </row>
    <row r="171" spans="1:21">
      <c r="A171" s="2">
        <v>37</v>
      </c>
      <c r="F171">
        <f t="shared" si="10"/>
        <v>0</v>
      </c>
      <c r="I171" s="2">
        <v>37</v>
      </c>
      <c r="N171">
        <f t="shared" si="9"/>
        <v>0</v>
      </c>
      <c r="P171" s="2">
        <v>37</v>
      </c>
      <c r="U171">
        <f t="shared" si="11"/>
        <v>0</v>
      </c>
    </row>
    <row r="172" spans="1:21">
      <c r="A172" s="2">
        <v>38</v>
      </c>
      <c r="F172">
        <f t="shared" si="10"/>
        <v>0</v>
      </c>
      <c r="I172" s="2">
        <v>38</v>
      </c>
      <c r="N172">
        <f t="shared" si="9"/>
        <v>0</v>
      </c>
      <c r="P172" s="2">
        <v>38</v>
      </c>
      <c r="U172">
        <f t="shared" si="11"/>
        <v>0</v>
      </c>
    </row>
    <row r="173" spans="1:21">
      <c r="A173" s="2">
        <v>39</v>
      </c>
      <c r="F173">
        <f t="shared" si="10"/>
        <v>0</v>
      </c>
      <c r="I173" s="2">
        <v>39</v>
      </c>
      <c r="N173">
        <f t="shared" si="9"/>
        <v>0</v>
      </c>
      <c r="P173" s="2">
        <v>39</v>
      </c>
      <c r="U173">
        <f t="shared" si="11"/>
        <v>0</v>
      </c>
    </row>
    <row r="174" spans="1:21">
      <c r="A174" s="2">
        <v>40</v>
      </c>
      <c r="F174">
        <f t="shared" si="10"/>
        <v>0</v>
      </c>
      <c r="I174" s="2">
        <v>40</v>
      </c>
      <c r="N174">
        <f t="shared" si="9"/>
        <v>0</v>
      </c>
      <c r="P174" s="2">
        <v>40</v>
      </c>
      <c r="U174">
        <f t="shared" si="11"/>
        <v>0</v>
      </c>
    </row>
  </sheetData>
  <sheetProtection algorithmName="SHA-512" hashValue="6/iQOCMpYKjLpPR8p75ydneC7KxRV1uxdcc4SlLhCIgfgyIFLb29hglb6WeXdK+kIOEFMCNbC5heYu5WBM873A==" saltValue="t7QKkKaN6EdYcDgxPHeBpg==" spinCount="10000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2CA7-B6A8-4BEB-BD3F-262004AF9EA6}">
  <sheetPr>
    <tabColor rgb="FFFFFF00"/>
  </sheetPr>
  <dimension ref="A2:Q42"/>
  <sheetViews>
    <sheetView workbookViewId="0">
      <selection activeCell="H24" sqref="H24"/>
    </sheetView>
  </sheetViews>
  <sheetFormatPr defaultRowHeight="18.75"/>
  <cols>
    <col min="9" max="9" width="13.25" bestFit="1" customWidth="1"/>
    <col min="11" max="11" width="11" bestFit="1" customWidth="1"/>
    <col min="13" max="13" width="11.375" customWidth="1"/>
  </cols>
  <sheetData>
    <row r="2" spans="1:17">
      <c r="A2" s="4" t="s">
        <v>0</v>
      </c>
      <c r="B2" s="4" t="s">
        <v>3</v>
      </c>
      <c r="C2" s="4" t="s">
        <v>4</v>
      </c>
      <c r="D2" s="4" t="s">
        <v>5</v>
      </c>
      <c r="E2" s="4" t="s">
        <v>7</v>
      </c>
      <c r="F2" s="4" t="s">
        <v>9</v>
      </c>
      <c r="G2" s="4" t="s">
        <v>70</v>
      </c>
      <c r="H2" s="4" t="s">
        <v>104</v>
      </c>
      <c r="I2" s="4" t="s">
        <v>107</v>
      </c>
      <c r="J2" s="4" t="s">
        <v>10</v>
      </c>
      <c r="K2" s="4" t="s">
        <v>16</v>
      </c>
      <c r="L2" s="4" t="s">
        <v>17</v>
      </c>
      <c r="M2" s="4" t="s">
        <v>18</v>
      </c>
      <c r="N2" s="4" t="s">
        <v>20</v>
      </c>
      <c r="O2" s="4" t="s">
        <v>22</v>
      </c>
      <c r="P2" s="4" t="s">
        <v>24</v>
      </c>
      <c r="Q2" s="4" t="s">
        <v>26</v>
      </c>
    </row>
    <row r="3" spans="1:17">
      <c r="A3">
        <v>1</v>
      </c>
      <c r="B3">
        <f>申込用紙!B6</f>
        <v>0</v>
      </c>
      <c r="C3">
        <f>申込用紙!C6</f>
        <v>0</v>
      </c>
      <c r="D3">
        <f>申込用紙!D6</f>
        <v>0</v>
      </c>
      <c r="E3">
        <f>申込用紙!E6</f>
        <v>0</v>
      </c>
      <c r="F3">
        <f>申込用紙!F6</f>
        <v>0</v>
      </c>
      <c r="G3">
        <f>申込用紙!R4</f>
        <v>0</v>
      </c>
      <c r="H3">
        <f>申込用紙!R5</f>
        <v>0</v>
      </c>
      <c r="I3">
        <f>申込用紙!O6</f>
        <v>0</v>
      </c>
      <c r="J3">
        <f>申込用紙!G6</f>
        <v>0</v>
      </c>
      <c r="K3">
        <f>申込用紙!H6</f>
        <v>0</v>
      </c>
      <c r="L3">
        <f>申込用紙!I6</f>
        <v>0</v>
      </c>
      <c r="M3">
        <f>申込用紙!J6</f>
        <v>0</v>
      </c>
      <c r="N3" t="str">
        <f>申込用紙!K6</f>
        <v/>
      </c>
      <c r="O3">
        <f>申込用紙!L6</f>
        <v>0</v>
      </c>
      <c r="P3">
        <f>申込用紙!M6</f>
        <v>0</v>
      </c>
      <c r="Q3">
        <f>申込用紙!N6</f>
        <v>0</v>
      </c>
    </row>
    <row r="4" spans="1:17">
      <c r="A4">
        <v>2</v>
      </c>
      <c r="B4">
        <f>申込用紙!B7</f>
        <v>0</v>
      </c>
      <c r="C4">
        <f>申込用紙!C7</f>
        <v>0</v>
      </c>
      <c r="D4">
        <f>申込用紙!D7</f>
        <v>0</v>
      </c>
      <c r="E4">
        <f>申込用紙!E7</f>
        <v>0</v>
      </c>
      <c r="F4">
        <f>申込用紙!F7</f>
        <v>0</v>
      </c>
      <c r="G4">
        <f>G3</f>
        <v>0</v>
      </c>
      <c r="H4">
        <f>H3</f>
        <v>0</v>
      </c>
      <c r="I4">
        <f>申込用紙!O7</f>
        <v>0</v>
      </c>
      <c r="J4">
        <f>申込用紙!G7</f>
        <v>0</v>
      </c>
      <c r="K4">
        <f>申込用紙!H7</f>
        <v>0</v>
      </c>
      <c r="L4">
        <f>申込用紙!I7</f>
        <v>0</v>
      </c>
      <c r="M4">
        <f>申込用紙!J7</f>
        <v>0</v>
      </c>
      <c r="N4" t="str">
        <f>申込用紙!K7</f>
        <v/>
      </c>
      <c r="O4">
        <f>申込用紙!L7</f>
        <v>0</v>
      </c>
      <c r="P4">
        <f>申込用紙!M7</f>
        <v>0</v>
      </c>
      <c r="Q4">
        <f>申込用紙!N7</f>
        <v>0</v>
      </c>
    </row>
    <row r="5" spans="1:17">
      <c r="A5">
        <v>3</v>
      </c>
      <c r="B5">
        <f>申込用紙!B8</f>
        <v>0</v>
      </c>
      <c r="C5">
        <f>申込用紙!C8</f>
        <v>0</v>
      </c>
      <c r="D5">
        <f>申込用紙!D8</f>
        <v>0</v>
      </c>
      <c r="E5">
        <f>申込用紙!E8</f>
        <v>0</v>
      </c>
      <c r="F5">
        <f>申込用紙!F8</f>
        <v>0</v>
      </c>
      <c r="G5">
        <f t="shared" ref="G5:G42" si="0">G4</f>
        <v>0</v>
      </c>
      <c r="H5">
        <f t="shared" ref="H5:H42" si="1">H4</f>
        <v>0</v>
      </c>
      <c r="I5">
        <f>申込用紙!O8</f>
        <v>0</v>
      </c>
      <c r="J5">
        <f>申込用紙!G8</f>
        <v>0</v>
      </c>
      <c r="K5">
        <f>申込用紙!H8</f>
        <v>0</v>
      </c>
      <c r="L5">
        <f>申込用紙!I8</f>
        <v>0</v>
      </c>
      <c r="M5">
        <f>申込用紙!J8</f>
        <v>0</v>
      </c>
      <c r="N5" t="str">
        <f>申込用紙!K8</f>
        <v/>
      </c>
      <c r="O5">
        <f>申込用紙!L8</f>
        <v>0</v>
      </c>
      <c r="P5">
        <f>申込用紙!M8</f>
        <v>0</v>
      </c>
      <c r="Q5">
        <f>申込用紙!N8</f>
        <v>0</v>
      </c>
    </row>
    <row r="6" spans="1:17">
      <c r="A6">
        <v>4</v>
      </c>
      <c r="B6">
        <f>申込用紙!B9</f>
        <v>0</v>
      </c>
      <c r="C6">
        <f>申込用紙!C9</f>
        <v>0</v>
      </c>
      <c r="D6">
        <f>申込用紙!D9</f>
        <v>0</v>
      </c>
      <c r="E6">
        <f>申込用紙!E9</f>
        <v>0</v>
      </c>
      <c r="F6">
        <f>申込用紙!F9</f>
        <v>0</v>
      </c>
      <c r="G6">
        <f t="shared" si="0"/>
        <v>0</v>
      </c>
      <c r="H6">
        <f t="shared" si="1"/>
        <v>0</v>
      </c>
      <c r="I6">
        <f>申込用紙!O9</f>
        <v>0</v>
      </c>
      <c r="J6">
        <f>申込用紙!G9</f>
        <v>0</v>
      </c>
      <c r="K6">
        <f>申込用紙!H9</f>
        <v>0</v>
      </c>
      <c r="L6">
        <f>申込用紙!I9</f>
        <v>0</v>
      </c>
      <c r="M6">
        <f>申込用紙!J9</f>
        <v>0</v>
      </c>
      <c r="N6" t="str">
        <f>申込用紙!K9</f>
        <v/>
      </c>
      <c r="O6">
        <f>申込用紙!L9</f>
        <v>0</v>
      </c>
      <c r="P6">
        <f>申込用紙!M9</f>
        <v>0</v>
      </c>
      <c r="Q6">
        <f>申込用紙!N9</f>
        <v>0</v>
      </c>
    </row>
    <row r="7" spans="1:17">
      <c r="A7">
        <v>5</v>
      </c>
      <c r="B7">
        <f>申込用紙!B10</f>
        <v>0</v>
      </c>
      <c r="C7">
        <f>申込用紙!C10</f>
        <v>0</v>
      </c>
      <c r="D7">
        <f>申込用紙!D10</f>
        <v>0</v>
      </c>
      <c r="E7">
        <f>申込用紙!E10</f>
        <v>0</v>
      </c>
      <c r="F7">
        <f>申込用紙!F10</f>
        <v>0</v>
      </c>
      <c r="G7">
        <f t="shared" si="0"/>
        <v>0</v>
      </c>
      <c r="H7">
        <f t="shared" si="1"/>
        <v>0</v>
      </c>
      <c r="I7">
        <f>申込用紙!O10</f>
        <v>0</v>
      </c>
      <c r="J7">
        <f>申込用紙!G10</f>
        <v>0</v>
      </c>
      <c r="K7">
        <f>申込用紙!H10</f>
        <v>0</v>
      </c>
      <c r="L7">
        <f>申込用紙!I10</f>
        <v>0</v>
      </c>
      <c r="M7">
        <f>申込用紙!J10</f>
        <v>0</v>
      </c>
      <c r="N7" t="str">
        <f>申込用紙!K10</f>
        <v/>
      </c>
      <c r="O7">
        <f>申込用紙!L10</f>
        <v>0</v>
      </c>
      <c r="P7">
        <f>申込用紙!M10</f>
        <v>0</v>
      </c>
      <c r="Q7">
        <f>申込用紙!N10</f>
        <v>0</v>
      </c>
    </row>
    <row r="8" spans="1:17">
      <c r="A8">
        <v>6</v>
      </c>
      <c r="B8">
        <f>申込用紙!B11</f>
        <v>0</v>
      </c>
      <c r="C8">
        <f>申込用紙!C11</f>
        <v>0</v>
      </c>
      <c r="D8">
        <f>申込用紙!D11</f>
        <v>0</v>
      </c>
      <c r="E8">
        <f>申込用紙!E11</f>
        <v>0</v>
      </c>
      <c r="F8">
        <f>申込用紙!F11</f>
        <v>0</v>
      </c>
      <c r="G8">
        <f t="shared" si="0"/>
        <v>0</v>
      </c>
      <c r="H8">
        <f t="shared" si="1"/>
        <v>0</v>
      </c>
      <c r="I8">
        <f>申込用紙!O11</f>
        <v>0</v>
      </c>
      <c r="J8">
        <f>申込用紙!G11</f>
        <v>0</v>
      </c>
      <c r="K8">
        <f>申込用紙!H11</f>
        <v>0</v>
      </c>
      <c r="L8">
        <f>申込用紙!I11</f>
        <v>0</v>
      </c>
      <c r="M8">
        <f>申込用紙!J11</f>
        <v>0</v>
      </c>
      <c r="N8" t="str">
        <f>申込用紙!K11</f>
        <v/>
      </c>
      <c r="O8">
        <f>申込用紙!L11</f>
        <v>0</v>
      </c>
      <c r="P8">
        <f>申込用紙!M11</f>
        <v>0</v>
      </c>
      <c r="Q8">
        <f>申込用紙!N11</f>
        <v>0</v>
      </c>
    </row>
    <row r="9" spans="1:17">
      <c r="A9">
        <v>7</v>
      </c>
      <c r="B9">
        <f>申込用紙!B12</f>
        <v>0</v>
      </c>
      <c r="C9">
        <f>申込用紙!C12</f>
        <v>0</v>
      </c>
      <c r="D9">
        <f>申込用紙!D12</f>
        <v>0</v>
      </c>
      <c r="E9">
        <f>申込用紙!E12</f>
        <v>0</v>
      </c>
      <c r="F9">
        <f>申込用紙!F12</f>
        <v>0</v>
      </c>
      <c r="G9">
        <f t="shared" si="0"/>
        <v>0</v>
      </c>
      <c r="H9">
        <f t="shared" si="1"/>
        <v>0</v>
      </c>
      <c r="I9">
        <f>申込用紙!O12</f>
        <v>0</v>
      </c>
      <c r="J9">
        <f>申込用紙!G12</f>
        <v>0</v>
      </c>
      <c r="K9">
        <f>申込用紙!H12</f>
        <v>0</v>
      </c>
      <c r="L9">
        <f>申込用紙!I12</f>
        <v>0</v>
      </c>
      <c r="M9">
        <f>申込用紙!J12</f>
        <v>0</v>
      </c>
      <c r="N9" t="str">
        <f>申込用紙!K12</f>
        <v/>
      </c>
      <c r="O9">
        <f>申込用紙!L12</f>
        <v>0</v>
      </c>
      <c r="P9">
        <f>申込用紙!M12</f>
        <v>0</v>
      </c>
      <c r="Q9">
        <f>申込用紙!N12</f>
        <v>0</v>
      </c>
    </row>
    <row r="10" spans="1:17">
      <c r="A10">
        <v>8</v>
      </c>
      <c r="B10">
        <f>申込用紙!B13</f>
        <v>0</v>
      </c>
      <c r="C10">
        <f>申込用紙!C13</f>
        <v>0</v>
      </c>
      <c r="D10">
        <f>申込用紙!D13</f>
        <v>0</v>
      </c>
      <c r="E10">
        <f>申込用紙!E13</f>
        <v>0</v>
      </c>
      <c r="F10">
        <f>申込用紙!F13</f>
        <v>0</v>
      </c>
      <c r="G10">
        <f t="shared" si="0"/>
        <v>0</v>
      </c>
      <c r="H10">
        <f t="shared" si="1"/>
        <v>0</v>
      </c>
      <c r="I10">
        <f>申込用紙!O13</f>
        <v>0</v>
      </c>
      <c r="J10">
        <f>申込用紙!G13</f>
        <v>0</v>
      </c>
      <c r="K10">
        <f>申込用紙!H13</f>
        <v>0</v>
      </c>
      <c r="L10">
        <f>申込用紙!I13</f>
        <v>0</v>
      </c>
      <c r="M10">
        <f>申込用紙!J13</f>
        <v>0</v>
      </c>
      <c r="N10" t="str">
        <f>申込用紙!K13</f>
        <v/>
      </c>
      <c r="O10">
        <f>申込用紙!L13</f>
        <v>0</v>
      </c>
      <c r="P10">
        <f>申込用紙!M13</f>
        <v>0</v>
      </c>
      <c r="Q10">
        <f>申込用紙!N13</f>
        <v>0</v>
      </c>
    </row>
    <row r="11" spans="1:17">
      <c r="A11">
        <v>9</v>
      </c>
      <c r="B11">
        <f>申込用紙!B14</f>
        <v>0</v>
      </c>
      <c r="C11">
        <f>申込用紙!C14</f>
        <v>0</v>
      </c>
      <c r="D11">
        <f>申込用紙!D14</f>
        <v>0</v>
      </c>
      <c r="E11">
        <f>申込用紙!E14</f>
        <v>0</v>
      </c>
      <c r="F11">
        <f>申込用紙!F14</f>
        <v>0</v>
      </c>
      <c r="G11">
        <f t="shared" si="0"/>
        <v>0</v>
      </c>
      <c r="H11">
        <f t="shared" si="1"/>
        <v>0</v>
      </c>
      <c r="I11">
        <f>申込用紙!O14</f>
        <v>0</v>
      </c>
      <c r="J11">
        <f>申込用紙!G14</f>
        <v>0</v>
      </c>
      <c r="K11">
        <f>申込用紙!H14</f>
        <v>0</v>
      </c>
      <c r="L11">
        <f>申込用紙!I14</f>
        <v>0</v>
      </c>
      <c r="M11">
        <f>申込用紙!J14</f>
        <v>0</v>
      </c>
      <c r="N11" t="str">
        <f>申込用紙!K14</f>
        <v/>
      </c>
      <c r="O11">
        <f>申込用紙!L14</f>
        <v>0</v>
      </c>
      <c r="P11">
        <f>申込用紙!M14</f>
        <v>0</v>
      </c>
      <c r="Q11">
        <f>申込用紙!N14</f>
        <v>0</v>
      </c>
    </row>
    <row r="12" spans="1:17">
      <c r="A12">
        <v>10</v>
      </c>
      <c r="B12">
        <f>申込用紙!B15</f>
        <v>0</v>
      </c>
      <c r="C12">
        <f>申込用紙!C15</f>
        <v>0</v>
      </c>
      <c r="D12">
        <f>申込用紙!D15</f>
        <v>0</v>
      </c>
      <c r="E12">
        <f>申込用紙!E15</f>
        <v>0</v>
      </c>
      <c r="F12">
        <f>申込用紙!F15</f>
        <v>0</v>
      </c>
      <c r="G12">
        <f t="shared" si="0"/>
        <v>0</v>
      </c>
      <c r="H12">
        <f t="shared" si="1"/>
        <v>0</v>
      </c>
      <c r="I12">
        <f>申込用紙!O15</f>
        <v>0</v>
      </c>
      <c r="J12">
        <f>申込用紙!G15</f>
        <v>0</v>
      </c>
      <c r="K12">
        <f>申込用紙!H15</f>
        <v>0</v>
      </c>
      <c r="L12">
        <f>申込用紙!I15</f>
        <v>0</v>
      </c>
      <c r="M12">
        <f>申込用紙!J15</f>
        <v>0</v>
      </c>
      <c r="N12" t="str">
        <f>申込用紙!K15</f>
        <v/>
      </c>
      <c r="O12">
        <f>申込用紙!L15</f>
        <v>0</v>
      </c>
      <c r="P12">
        <f>申込用紙!M15</f>
        <v>0</v>
      </c>
      <c r="Q12">
        <f>申込用紙!N15</f>
        <v>0</v>
      </c>
    </row>
    <row r="13" spans="1:17">
      <c r="A13">
        <v>11</v>
      </c>
      <c r="B13">
        <f>申込用紙!B16</f>
        <v>0</v>
      </c>
      <c r="C13">
        <f>申込用紙!C16</f>
        <v>0</v>
      </c>
      <c r="D13">
        <f>申込用紙!D16</f>
        <v>0</v>
      </c>
      <c r="E13">
        <f>申込用紙!E16</f>
        <v>0</v>
      </c>
      <c r="F13">
        <f>申込用紙!F16</f>
        <v>0</v>
      </c>
      <c r="G13">
        <f t="shared" si="0"/>
        <v>0</v>
      </c>
      <c r="H13">
        <f t="shared" si="1"/>
        <v>0</v>
      </c>
      <c r="I13">
        <f>申込用紙!O16</f>
        <v>0</v>
      </c>
      <c r="J13">
        <f>申込用紙!G16</f>
        <v>0</v>
      </c>
      <c r="K13">
        <f>申込用紙!H16</f>
        <v>0</v>
      </c>
      <c r="L13">
        <f>申込用紙!I16</f>
        <v>0</v>
      </c>
      <c r="M13">
        <f>申込用紙!J16</f>
        <v>0</v>
      </c>
      <c r="N13" t="str">
        <f>申込用紙!K16</f>
        <v/>
      </c>
      <c r="O13">
        <f>申込用紙!L16</f>
        <v>0</v>
      </c>
      <c r="P13">
        <f>申込用紙!M16</f>
        <v>0</v>
      </c>
      <c r="Q13">
        <f>申込用紙!N16</f>
        <v>0</v>
      </c>
    </row>
    <row r="14" spans="1:17">
      <c r="A14">
        <v>12</v>
      </c>
      <c r="B14">
        <f>申込用紙!B17</f>
        <v>0</v>
      </c>
      <c r="C14">
        <f>申込用紙!C17</f>
        <v>0</v>
      </c>
      <c r="D14">
        <f>申込用紙!D17</f>
        <v>0</v>
      </c>
      <c r="E14">
        <f>申込用紙!E17</f>
        <v>0</v>
      </c>
      <c r="F14">
        <f>申込用紙!F17</f>
        <v>0</v>
      </c>
      <c r="G14">
        <f t="shared" si="0"/>
        <v>0</v>
      </c>
      <c r="H14">
        <f t="shared" si="1"/>
        <v>0</v>
      </c>
      <c r="I14">
        <f>申込用紙!O17</f>
        <v>0</v>
      </c>
      <c r="J14">
        <f>申込用紙!G17</f>
        <v>0</v>
      </c>
      <c r="K14">
        <f>申込用紙!H17</f>
        <v>0</v>
      </c>
      <c r="L14">
        <f>申込用紙!I17</f>
        <v>0</v>
      </c>
      <c r="M14">
        <f>申込用紙!J17</f>
        <v>0</v>
      </c>
      <c r="N14" t="str">
        <f>申込用紙!K17</f>
        <v/>
      </c>
      <c r="O14">
        <f>申込用紙!L17</f>
        <v>0</v>
      </c>
      <c r="P14">
        <f>申込用紙!M17</f>
        <v>0</v>
      </c>
      <c r="Q14">
        <f>申込用紙!N17</f>
        <v>0</v>
      </c>
    </row>
    <row r="15" spans="1:17">
      <c r="A15">
        <v>13</v>
      </c>
      <c r="B15">
        <f>申込用紙!B18</f>
        <v>0</v>
      </c>
      <c r="C15">
        <f>申込用紙!C18</f>
        <v>0</v>
      </c>
      <c r="D15">
        <f>申込用紙!D18</f>
        <v>0</v>
      </c>
      <c r="E15">
        <f>申込用紙!E18</f>
        <v>0</v>
      </c>
      <c r="F15">
        <f>申込用紙!F18</f>
        <v>0</v>
      </c>
      <c r="G15">
        <f t="shared" si="0"/>
        <v>0</v>
      </c>
      <c r="H15">
        <f t="shared" si="1"/>
        <v>0</v>
      </c>
      <c r="I15">
        <f>申込用紙!O18</f>
        <v>0</v>
      </c>
      <c r="J15">
        <f>申込用紙!G18</f>
        <v>0</v>
      </c>
      <c r="K15">
        <f>申込用紙!H18</f>
        <v>0</v>
      </c>
      <c r="L15">
        <f>申込用紙!I18</f>
        <v>0</v>
      </c>
      <c r="M15">
        <f>申込用紙!J18</f>
        <v>0</v>
      </c>
      <c r="N15" t="str">
        <f>申込用紙!K18</f>
        <v/>
      </c>
      <c r="O15">
        <f>申込用紙!L18</f>
        <v>0</v>
      </c>
      <c r="P15">
        <f>申込用紙!M18</f>
        <v>0</v>
      </c>
      <c r="Q15">
        <f>申込用紙!N18</f>
        <v>0</v>
      </c>
    </row>
    <row r="16" spans="1:17">
      <c r="A16">
        <v>14</v>
      </c>
      <c r="B16">
        <f>申込用紙!B19</f>
        <v>0</v>
      </c>
      <c r="C16">
        <f>申込用紙!C19</f>
        <v>0</v>
      </c>
      <c r="D16">
        <f>申込用紙!D19</f>
        <v>0</v>
      </c>
      <c r="E16">
        <f>申込用紙!E19</f>
        <v>0</v>
      </c>
      <c r="F16">
        <f>申込用紙!F19</f>
        <v>0</v>
      </c>
      <c r="G16">
        <f t="shared" si="0"/>
        <v>0</v>
      </c>
      <c r="H16">
        <f t="shared" si="1"/>
        <v>0</v>
      </c>
      <c r="I16">
        <f>申込用紙!O19</f>
        <v>0</v>
      </c>
      <c r="J16">
        <f>申込用紙!G19</f>
        <v>0</v>
      </c>
      <c r="K16">
        <f>申込用紙!H19</f>
        <v>0</v>
      </c>
      <c r="L16">
        <f>申込用紙!I19</f>
        <v>0</v>
      </c>
      <c r="M16">
        <f>申込用紙!J19</f>
        <v>0</v>
      </c>
      <c r="N16" t="str">
        <f>申込用紙!K19</f>
        <v/>
      </c>
      <c r="O16">
        <f>申込用紙!L19</f>
        <v>0</v>
      </c>
      <c r="P16">
        <f>申込用紙!M19</f>
        <v>0</v>
      </c>
      <c r="Q16">
        <f>申込用紙!N19</f>
        <v>0</v>
      </c>
    </row>
    <row r="17" spans="1:17">
      <c r="A17">
        <v>15</v>
      </c>
      <c r="B17">
        <f>申込用紙!B20</f>
        <v>0</v>
      </c>
      <c r="C17">
        <f>申込用紙!C20</f>
        <v>0</v>
      </c>
      <c r="D17">
        <f>申込用紙!D20</f>
        <v>0</v>
      </c>
      <c r="E17">
        <f>申込用紙!E20</f>
        <v>0</v>
      </c>
      <c r="F17">
        <f>申込用紙!F20</f>
        <v>0</v>
      </c>
      <c r="G17">
        <f t="shared" si="0"/>
        <v>0</v>
      </c>
      <c r="H17">
        <f t="shared" si="1"/>
        <v>0</v>
      </c>
      <c r="I17">
        <f>申込用紙!O20</f>
        <v>0</v>
      </c>
      <c r="J17">
        <f>申込用紙!G20</f>
        <v>0</v>
      </c>
      <c r="K17">
        <f>申込用紙!H20</f>
        <v>0</v>
      </c>
      <c r="L17">
        <f>申込用紙!I20</f>
        <v>0</v>
      </c>
      <c r="M17">
        <f>申込用紙!J20</f>
        <v>0</v>
      </c>
      <c r="N17" t="str">
        <f>申込用紙!K20</f>
        <v/>
      </c>
      <c r="O17">
        <f>申込用紙!L20</f>
        <v>0</v>
      </c>
      <c r="P17">
        <f>申込用紙!M20</f>
        <v>0</v>
      </c>
      <c r="Q17">
        <f>申込用紙!N20</f>
        <v>0</v>
      </c>
    </row>
    <row r="18" spans="1:17">
      <c r="A18">
        <v>16</v>
      </c>
      <c r="B18">
        <f>申込用紙!B21</f>
        <v>0</v>
      </c>
      <c r="C18">
        <f>申込用紙!C21</f>
        <v>0</v>
      </c>
      <c r="D18">
        <f>申込用紙!D21</f>
        <v>0</v>
      </c>
      <c r="E18">
        <f>申込用紙!E21</f>
        <v>0</v>
      </c>
      <c r="F18">
        <f>申込用紙!F21</f>
        <v>0</v>
      </c>
      <c r="G18">
        <f t="shared" si="0"/>
        <v>0</v>
      </c>
      <c r="H18">
        <f t="shared" si="1"/>
        <v>0</v>
      </c>
      <c r="I18">
        <f>申込用紙!O21</f>
        <v>0</v>
      </c>
      <c r="J18">
        <f>申込用紙!G21</f>
        <v>0</v>
      </c>
      <c r="K18">
        <f>申込用紙!H21</f>
        <v>0</v>
      </c>
      <c r="L18">
        <f>申込用紙!I21</f>
        <v>0</v>
      </c>
      <c r="M18">
        <f>申込用紙!J21</f>
        <v>0</v>
      </c>
      <c r="N18" t="str">
        <f>申込用紙!K21</f>
        <v/>
      </c>
      <c r="O18">
        <f>申込用紙!L21</f>
        <v>0</v>
      </c>
      <c r="P18">
        <f>申込用紙!M21</f>
        <v>0</v>
      </c>
      <c r="Q18">
        <f>申込用紙!N21</f>
        <v>0</v>
      </c>
    </row>
    <row r="19" spans="1:17">
      <c r="A19">
        <v>17</v>
      </c>
      <c r="B19">
        <f>申込用紙!B22</f>
        <v>0</v>
      </c>
      <c r="C19">
        <f>申込用紙!C22</f>
        <v>0</v>
      </c>
      <c r="D19">
        <f>申込用紙!D22</f>
        <v>0</v>
      </c>
      <c r="E19">
        <f>申込用紙!E22</f>
        <v>0</v>
      </c>
      <c r="F19">
        <f>申込用紙!F22</f>
        <v>0</v>
      </c>
      <c r="G19">
        <f t="shared" si="0"/>
        <v>0</v>
      </c>
      <c r="H19">
        <f t="shared" si="1"/>
        <v>0</v>
      </c>
      <c r="I19">
        <f>申込用紙!O22</f>
        <v>0</v>
      </c>
      <c r="J19">
        <f>申込用紙!G22</f>
        <v>0</v>
      </c>
      <c r="K19">
        <f>申込用紙!H22</f>
        <v>0</v>
      </c>
      <c r="L19">
        <f>申込用紙!I22</f>
        <v>0</v>
      </c>
      <c r="M19">
        <f>申込用紙!J22</f>
        <v>0</v>
      </c>
      <c r="N19" t="str">
        <f>申込用紙!K22</f>
        <v/>
      </c>
      <c r="O19">
        <f>申込用紙!L22</f>
        <v>0</v>
      </c>
      <c r="P19">
        <f>申込用紙!M22</f>
        <v>0</v>
      </c>
      <c r="Q19">
        <f>申込用紙!N22</f>
        <v>0</v>
      </c>
    </row>
    <row r="20" spans="1:17">
      <c r="A20">
        <v>18</v>
      </c>
      <c r="B20">
        <f>申込用紙!B23</f>
        <v>0</v>
      </c>
      <c r="C20">
        <f>申込用紙!C23</f>
        <v>0</v>
      </c>
      <c r="D20">
        <f>申込用紙!D23</f>
        <v>0</v>
      </c>
      <c r="E20">
        <f>申込用紙!E23</f>
        <v>0</v>
      </c>
      <c r="F20">
        <f>申込用紙!F23</f>
        <v>0</v>
      </c>
      <c r="G20">
        <f t="shared" si="0"/>
        <v>0</v>
      </c>
      <c r="H20">
        <f t="shared" si="1"/>
        <v>0</v>
      </c>
      <c r="I20">
        <f>申込用紙!O23</f>
        <v>0</v>
      </c>
      <c r="J20">
        <f>申込用紙!G23</f>
        <v>0</v>
      </c>
      <c r="K20">
        <f>申込用紙!H23</f>
        <v>0</v>
      </c>
      <c r="L20">
        <f>申込用紙!I23</f>
        <v>0</v>
      </c>
      <c r="M20">
        <f>申込用紙!J23</f>
        <v>0</v>
      </c>
      <c r="N20" t="str">
        <f>申込用紙!K23</f>
        <v/>
      </c>
      <c r="O20">
        <f>申込用紙!L23</f>
        <v>0</v>
      </c>
      <c r="P20">
        <f>申込用紙!M23</f>
        <v>0</v>
      </c>
      <c r="Q20">
        <f>申込用紙!N23</f>
        <v>0</v>
      </c>
    </row>
    <row r="21" spans="1:17">
      <c r="A21">
        <v>19</v>
      </c>
      <c r="B21">
        <f>申込用紙!B24</f>
        <v>0</v>
      </c>
      <c r="C21">
        <f>申込用紙!C24</f>
        <v>0</v>
      </c>
      <c r="D21">
        <f>申込用紙!D24</f>
        <v>0</v>
      </c>
      <c r="E21">
        <f>申込用紙!E24</f>
        <v>0</v>
      </c>
      <c r="F21">
        <f>申込用紙!F24</f>
        <v>0</v>
      </c>
      <c r="G21">
        <f t="shared" si="0"/>
        <v>0</v>
      </c>
      <c r="H21">
        <f t="shared" si="1"/>
        <v>0</v>
      </c>
      <c r="I21">
        <f>申込用紙!O24</f>
        <v>0</v>
      </c>
      <c r="J21">
        <f>申込用紙!G24</f>
        <v>0</v>
      </c>
      <c r="K21">
        <f>申込用紙!H24</f>
        <v>0</v>
      </c>
      <c r="L21">
        <f>申込用紙!I24</f>
        <v>0</v>
      </c>
      <c r="M21">
        <f>申込用紙!J24</f>
        <v>0</v>
      </c>
      <c r="N21" t="str">
        <f>申込用紙!K24</f>
        <v/>
      </c>
      <c r="O21">
        <f>申込用紙!L24</f>
        <v>0</v>
      </c>
      <c r="P21">
        <f>申込用紙!M24</f>
        <v>0</v>
      </c>
      <c r="Q21">
        <f>申込用紙!N24</f>
        <v>0</v>
      </c>
    </row>
    <row r="22" spans="1:17">
      <c r="A22">
        <v>20</v>
      </c>
      <c r="B22">
        <f>申込用紙!B25</f>
        <v>0</v>
      </c>
      <c r="C22">
        <f>申込用紙!C25</f>
        <v>0</v>
      </c>
      <c r="D22">
        <f>申込用紙!D25</f>
        <v>0</v>
      </c>
      <c r="E22">
        <f>申込用紙!E25</f>
        <v>0</v>
      </c>
      <c r="F22">
        <f>申込用紙!F25</f>
        <v>0</v>
      </c>
      <c r="G22">
        <f t="shared" si="0"/>
        <v>0</v>
      </c>
      <c r="H22">
        <f t="shared" si="1"/>
        <v>0</v>
      </c>
      <c r="I22">
        <f>申込用紙!O25</f>
        <v>0</v>
      </c>
      <c r="J22">
        <f>申込用紙!G25</f>
        <v>0</v>
      </c>
      <c r="K22">
        <f>申込用紙!H25</f>
        <v>0</v>
      </c>
      <c r="L22">
        <f>申込用紙!I25</f>
        <v>0</v>
      </c>
      <c r="M22">
        <f>申込用紙!J25</f>
        <v>0</v>
      </c>
      <c r="N22" t="str">
        <f>申込用紙!K25</f>
        <v/>
      </c>
      <c r="O22">
        <f>申込用紙!L25</f>
        <v>0</v>
      </c>
      <c r="P22">
        <f>申込用紙!M25</f>
        <v>0</v>
      </c>
      <c r="Q22">
        <f>申込用紙!N25</f>
        <v>0</v>
      </c>
    </row>
    <row r="23" spans="1:17">
      <c r="A23">
        <v>21</v>
      </c>
      <c r="B23">
        <f>申込用紙!B26</f>
        <v>0</v>
      </c>
      <c r="C23">
        <f>申込用紙!C26</f>
        <v>0</v>
      </c>
      <c r="D23">
        <f>申込用紙!D26</f>
        <v>0</v>
      </c>
      <c r="E23">
        <f>申込用紙!E26</f>
        <v>0</v>
      </c>
      <c r="F23">
        <f>申込用紙!F26</f>
        <v>0</v>
      </c>
      <c r="G23">
        <f t="shared" si="0"/>
        <v>0</v>
      </c>
      <c r="H23">
        <f t="shared" si="1"/>
        <v>0</v>
      </c>
      <c r="I23">
        <f>申込用紙!O26</f>
        <v>0</v>
      </c>
      <c r="J23">
        <f>申込用紙!G26</f>
        <v>0</v>
      </c>
      <c r="K23">
        <f>申込用紙!H26</f>
        <v>0</v>
      </c>
      <c r="L23">
        <f>申込用紙!I26</f>
        <v>0</v>
      </c>
      <c r="M23">
        <f>申込用紙!J26</f>
        <v>0</v>
      </c>
      <c r="N23" t="str">
        <f>申込用紙!K26</f>
        <v/>
      </c>
      <c r="O23">
        <f>申込用紙!L26</f>
        <v>0</v>
      </c>
      <c r="P23">
        <f>申込用紙!M26</f>
        <v>0</v>
      </c>
      <c r="Q23">
        <f>申込用紙!N26</f>
        <v>0</v>
      </c>
    </row>
    <row r="24" spans="1:17">
      <c r="A24">
        <v>22</v>
      </c>
      <c r="B24">
        <f>申込用紙!B27</f>
        <v>0</v>
      </c>
      <c r="C24">
        <f>申込用紙!C27</f>
        <v>0</v>
      </c>
      <c r="D24">
        <f>申込用紙!D27</f>
        <v>0</v>
      </c>
      <c r="E24">
        <f>申込用紙!E27</f>
        <v>0</v>
      </c>
      <c r="F24">
        <f>申込用紙!F27</f>
        <v>0</v>
      </c>
      <c r="G24">
        <f t="shared" si="0"/>
        <v>0</v>
      </c>
      <c r="H24">
        <f t="shared" si="1"/>
        <v>0</v>
      </c>
      <c r="I24">
        <f>申込用紙!O27</f>
        <v>0</v>
      </c>
      <c r="J24">
        <f>申込用紙!G27</f>
        <v>0</v>
      </c>
      <c r="K24">
        <f>申込用紙!H27</f>
        <v>0</v>
      </c>
      <c r="L24">
        <f>申込用紙!I27</f>
        <v>0</v>
      </c>
      <c r="M24">
        <f>申込用紙!J27</f>
        <v>0</v>
      </c>
      <c r="N24" t="str">
        <f>申込用紙!K27</f>
        <v/>
      </c>
      <c r="O24">
        <f>申込用紙!L27</f>
        <v>0</v>
      </c>
      <c r="P24">
        <f>申込用紙!M27</f>
        <v>0</v>
      </c>
      <c r="Q24">
        <f>申込用紙!N27</f>
        <v>0</v>
      </c>
    </row>
    <row r="25" spans="1:17">
      <c r="A25">
        <v>23</v>
      </c>
      <c r="B25">
        <f>申込用紙!B28</f>
        <v>0</v>
      </c>
      <c r="C25">
        <f>申込用紙!C28</f>
        <v>0</v>
      </c>
      <c r="D25">
        <f>申込用紙!D28</f>
        <v>0</v>
      </c>
      <c r="E25">
        <f>申込用紙!E28</f>
        <v>0</v>
      </c>
      <c r="F25">
        <f>申込用紙!F28</f>
        <v>0</v>
      </c>
      <c r="G25">
        <f t="shared" si="0"/>
        <v>0</v>
      </c>
      <c r="H25">
        <f t="shared" si="1"/>
        <v>0</v>
      </c>
      <c r="I25">
        <f>申込用紙!O28</f>
        <v>0</v>
      </c>
      <c r="J25">
        <f>申込用紙!G28</f>
        <v>0</v>
      </c>
      <c r="K25">
        <f>申込用紙!H28</f>
        <v>0</v>
      </c>
      <c r="L25">
        <f>申込用紙!I28</f>
        <v>0</v>
      </c>
      <c r="M25">
        <f>申込用紙!J28</f>
        <v>0</v>
      </c>
      <c r="N25" t="str">
        <f>申込用紙!K28</f>
        <v/>
      </c>
      <c r="O25">
        <f>申込用紙!L28</f>
        <v>0</v>
      </c>
      <c r="P25">
        <f>申込用紙!M28</f>
        <v>0</v>
      </c>
      <c r="Q25">
        <f>申込用紙!N28</f>
        <v>0</v>
      </c>
    </row>
    <row r="26" spans="1:17">
      <c r="A26">
        <v>24</v>
      </c>
      <c r="B26">
        <f>申込用紙!B29</f>
        <v>0</v>
      </c>
      <c r="C26">
        <f>申込用紙!C29</f>
        <v>0</v>
      </c>
      <c r="D26">
        <f>申込用紙!D29</f>
        <v>0</v>
      </c>
      <c r="E26">
        <f>申込用紙!E29</f>
        <v>0</v>
      </c>
      <c r="F26">
        <f>申込用紙!F29</f>
        <v>0</v>
      </c>
      <c r="G26">
        <f t="shared" si="0"/>
        <v>0</v>
      </c>
      <c r="H26">
        <f t="shared" si="1"/>
        <v>0</v>
      </c>
      <c r="I26">
        <f>申込用紙!O29</f>
        <v>0</v>
      </c>
      <c r="J26">
        <f>申込用紙!G29</f>
        <v>0</v>
      </c>
      <c r="K26">
        <f>申込用紙!H29</f>
        <v>0</v>
      </c>
      <c r="L26">
        <f>申込用紙!I29</f>
        <v>0</v>
      </c>
      <c r="M26">
        <f>申込用紙!J29</f>
        <v>0</v>
      </c>
      <c r="N26" t="str">
        <f>申込用紙!K29</f>
        <v/>
      </c>
      <c r="O26">
        <f>申込用紙!L29</f>
        <v>0</v>
      </c>
      <c r="P26">
        <f>申込用紙!M29</f>
        <v>0</v>
      </c>
      <c r="Q26">
        <f>申込用紙!N29</f>
        <v>0</v>
      </c>
    </row>
    <row r="27" spans="1:17">
      <c r="A27">
        <v>25</v>
      </c>
      <c r="B27">
        <f>申込用紙!B30</f>
        <v>0</v>
      </c>
      <c r="C27">
        <f>申込用紙!C30</f>
        <v>0</v>
      </c>
      <c r="D27">
        <f>申込用紙!D30</f>
        <v>0</v>
      </c>
      <c r="E27">
        <f>申込用紙!E30</f>
        <v>0</v>
      </c>
      <c r="F27">
        <f>申込用紙!F30</f>
        <v>0</v>
      </c>
      <c r="G27">
        <f t="shared" si="0"/>
        <v>0</v>
      </c>
      <c r="H27">
        <f t="shared" si="1"/>
        <v>0</v>
      </c>
      <c r="I27">
        <f>申込用紙!O30</f>
        <v>0</v>
      </c>
      <c r="J27">
        <f>申込用紙!G30</f>
        <v>0</v>
      </c>
      <c r="K27">
        <f>申込用紙!H30</f>
        <v>0</v>
      </c>
      <c r="L27">
        <f>申込用紙!I30</f>
        <v>0</v>
      </c>
      <c r="M27">
        <f>申込用紙!J30</f>
        <v>0</v>
      </c>
      <c r="N27" t="str">
        <f>申込用紙!K30</f>
        <v/>
      </c>
      <c r="O27">
        <f>申込用紙!L30</f>
        <v>0</v>
      </c>
      <c r="P27">
        <f>申込用紙!M30</f>
        <v>0</v>
      </c>
      <c r="Q27">
        <f>申込用紙!N30</f>
        <v>0</v>
      </c>
    </row>
    <row r="28" spans="1:17">
      <c r="A28">
        <v>26</v>
      </c>
      <c r="B28">
        <f>申込用紙!B31</f>
        <v>0</v>
      </c>
      <c r="C28">
        <f>申込用紙!C31</f>
        <v>0</v>
      </c>
      <c r="D28">
        <f>申込用紙!D31</f>
        <v>0</v>
      </c>
      <c r="E28">
        <f>申込用紙!E31</f>
        <v>0</v>
      </c>
      <c r="F28">
        <f>申込用紙!F31</f>
        <v>0</v>
      </c>
      <c r="G28">
        <f t="shared" si="0"/>
        <v>0</v>
      </c>
      <c r="H28">
        <f t="shared" si="1"/>
        <v>0</v>
      </c>
      <c r="I28">
        <f>申込用紙!O31</f>
        <v>0</v>
      </c>
      <c r="J28">
        <f>申込用紙!G31</f>
        <v>0</v>
      </c>
      <c r="K28">
        <f>申込用紙!H31</f>
        <v>0</v>
      </c>
      <c r="L28">
        <f>申込用紙!I31</f>
        <v>0</v>
      </c>
      <c r="M28">
        <f>申込用紙!J31</f>
        <v>0</v>
      </c>
      <c r="N28" t="str">
        <f>申込用紙!K31</f>
        <v/>
      </c>
      <c r="O28">
        <f>申込用紙!L31</f>
        <v>0</v>
      </c>
      <c r="P28">
        <f>申込用紙!M31</f>
        <v>0</v>
      </c>
      <c r="Q28">
        <f>申込用紙!N31</f>
        <v>0</v>
      </c>
    </row>
    <row r="29" spans="1:17">
      <c r="A29">
        <v>27</v>
      </c>
      <c r="B29">
        <f>申込用紙!B32</f>
        <v>0</v>
      </c>
      <c r="C29">
        <f>申込用紙!C32</f>
        <v>0</v>
      </c>
      <c r="D29">
        <f>申込用紙!D32</f>
        <v>0</v>
      </c>
      <c r="E29">
        <f>申込用紙!E32</f>
        <v>0</v>
      </c>
      <c r="F29">
        <f>申込用紙!F32</f>
        <v>0</v>
      </c>
      <c r="G29">
        <f t="shared" si="0"/>
        <v>0</v>
      </c>
      <c r="H29">
        <f t="shared" si="1"/>
        <v>0</v>
      </c>
      <c r="I29">
        <f>申込用紙!O32</f>
        <v>0</v>
      </c>
      <c r="J29">
        <f>申込用紙!G32</f>
        <v>0</v>
      </c>
      <c r="K29">
        <f>申込用紙!H32</f>
        <v>0</v>
      </c>
      <c r="L29">
        <f>申込用紙!I32</f>
        <v>0</v>
      </c>
      <c r="M29">
        <f>申込用紙!J32</f>
        <v>0</v>
      </c>
      <c r="N29" t="str">
        <f>申込用紙!K32</f>
        <v/>
      </c>
      <c r="O29">
        <f>申込用紙!L32</f>
        <v>0</v>
      </c>
      <c r="P29">
        <f>申込用紙!M32</f>
        <v>0</v>
      </c>
      <c r="Q29">
        <f>申込用紙!N32</f>
        <v>0</v>
      </c>
    </row>
    <row r="30" spans="1:17">
      <c r="A30">
        <v>28</v>
      </c>
      <c r="B30">
        <f>申込用紙!B33</f>
        <v>0</v>
      </c>
      <c r="C30">
        <f>申込用紙!C33</f>
        <v>0</v>
      </c>
      <c r="D30">
        <f>申込用紙!D33</f>
        <v>0</v>
      </c>
      <c r="E30">
        <f>申込用紙!E33</f>
        <v>0</v>
      </c>
      <c r="F30">
        <f>申込用紙!F33</f>
        <v>0</v>
      </c>
      <c r="G30">
        <f t="shared" si="0"/>
        <v>0</v>
      </c>
      <c r="H30">
        <f t="shared" si="1"/>
        <v>0</v>
      </c>
      <c r="I30">
        <f>申込用紙!O33</f>
        <v>0</v>
      </c>
      <c r="J30">
        <f>申込用紙!G33</f>
        <v>0</v>
      </c>
      <c r="K30">
        <f>申込用紙!H33</f>
        <v>0</v>
      </c>
      <c r="L30">
        <f>申込用紙!I33</f>
        <v>0</v>
      </c>
      <c r="M30">
        <f>申込用紙!J33</f>
        <v>0</v>
      </c>
      <c r="N30" t="str">
        <f>申込用紙!K33</f>
        <v/>
      </c>
      <c r="O30">
        <f>申込用紙!L33</f>
        <v>0</v>
      </c>
      <c r="P30">
        <f>申込用紙!M33</f>
        <v>0</v>
      </c>
      <c r="Q30">
        <f>申込用紙!N33</f>
        <v>0</v>
      </c>
    </row>
    <row r="31" spans="1:17">
      <c r="A31">
        <v>29</v>
      </c>
      <c r="B31">
        <f>申込用紙!B34</f>
        <v>0</v>
      </c>
      <c r="C31">
        <f>申込用紙!C34</f>
        <v>0</v>
      </c>
      <c r="D31">
        <f>申込用紙!D34</f>
        <v>0</v>
      </c>
      <c r="E31">
        <f>申込用紙!E34</f>
        <v>0</v>
      </c>
      <c r="F31">
        <f>申込用紙!F34</f>
        <v>0</v>
      </c>
      <c r="G31">
        <f t="shared" si="0"/>
        <v>0</v>
      </c>
      <c r="H31">
        <f t="shared" si="1"/>
        <v>0</v>
      </c>
      <c r="I31">
        <f>申込用紙!O34</f>
        <v>0</v>
      </c>
      <c r="J31">
        <f>申込用紙!G34</f>
        <v>0</v>
      </c>
      <c r="K31">
        <f>申込用紙!H34</f>
        <v>0</v>
      </c>
      <c r="L31">
        <f>申込用紙!I34</f>
        <v>0</v>
      </c>
      <c r="M31">
        <f>申込用紙!J34</f>
        <v>0</v>
      </c>
      <c r="N31" t="str">
        <f>申込用紙!K34</f>
        <v/>
      </c>
      <c r="O31">
        <f>申込用紙!L34</f>
        <v>0</v>
      </c>
      <c r="P31">
        <f>申込用紙!M34</f>
        <v>0</v>
      </c>
      <c r="Q31">
        <f>申込用紙!N34</f>
        <v>0</v>
      </c>
    </row>
    <row r="32" spans="1:17">
      <c r="A32">
        <v>30</v>
      </c>
      <c r="B32">
        <f>申込用紙!B35</f>
        <v>0</v>
      </c>
      <c r="C32">
        <f>申込用紙!C35</f>
        <v>0</v>
      </c>
      <c r="D32">
        <f>申込用紙!D35</f>
        <v>0</v>
      </c>
      <c r="E32">
        <f>申込用紙!E35</f>
        <v>0</v>
      </c>
      <c r="F32">
        <f>申込用紙!F35</f>
        <v>0</v>
      </c>
      <c r="G32">
        <f t="shared" si="0"/>
        <v>0</v>
      </c>
      <c r="H32">
        <f t="shared" si="1"/>
        <v>0</v>
      </c>
      <c r="I32">
        <f>申込用紙!O35</f>
        <v>0</v>
      </c>
      <c r="J32">
        <f>申込用紙!G35</f>
        <v>0</v>
      </c>
      <c r="K32">
        <f>申込用紙!H35</f>
        <v>0</v>
      </c>
      <c r="L32">
        <f>申込用紙!I35</f>
        <v>0</v>
      </c>
      <c r="M32">
        <f>申込用紙!J35</f>
        <v>0</v>
      </c>
      <c r="N32" t="str">
        <f>申込用紙!K35</f>
        <v/>
      </c>
      <c r="O32">
        <f>申込用紙!L35</f>
        <v>0</v>
      </c>
      <c r="P32">
        <f>申込用紙!M35</f>
        <v>0</v>
      </c>
      <c r="Q32">
        <f>申込用紙!N35</f>
        <v>0</v>
      </c>
    </row>
    <row r="33" spans="1:17">
      <c r="A33">
        <v>31</v>
      </c>
      <c r="B33">
        <f>申込用紙!B36</f>
        <v>0</v>
      </c>
      <c r="C33">
        <f>申込用紙!C36</f>
        <v>0</v>
      </c>
      <c r="D33">
        <f>申込用紙!D36</f>
        <v>0</v>
      </c>
      <c r="E33">
        <f>申込用紙!E36</f>
        <v>0</v>
      </c>
      <c r="F33">
        <f>申込用紙!F36</f>
        <v>0</v>
      </c>
      <c r="G33">
        <f t="shared" si="0"/>
        <v>0</v>
      </c>
      <c r="H33">
        <f t="shared" si="1"/>
        <v>0</v>
      </c>
      <c r="I33">
        <f>申込用紙!O36</f>
        <v>0</v>
      </c>
      <c r="J33">
        <f>申込用紙!G36</f>
        <v>0</v>
      </c>
      <c r="K33">
        <f>申込用紙!H36</f>
        <v>0</v>
      </c>
      <c r="L33">
        <f>申込用紙!I36</f>
        <v>0</v>
      </c>
      <c r="M33">
        <f>申込用紙!J36</f>
        <v>0</v>
      </c>
      <c r="N33" t="str">
        <f>申込用紙!K36</f>
        <v/>
      </c>
      <c r="O33">
        <f>申込用紙!L36</f>
        <v>0</v>
      </c>
      <c r="P33">
        <f>申込用紙!M36</f>
        <v>0</v>
      </c>
      <c r="Q33">
        <f>申込用紙!N36</f>
        <v>0</v>
      </c>
    </row>
    <row r="34" spans="1:17">
      <c r="A34">
        <v>32</v>
      </c>
      <c r="B34">
        <f>申込用紙!B37</f>
        <v>0</v>
      </c>
      <c r="C34">
        <f>申込用紙!C37</f>
        <v>0</v>
      </c>
      <c r="D34">
        <f>申込用紙!D37</f>
        <v>0</v>
      </c>
      <c r="E34">
        <f>申込用紙!E37</f>
        <v>0</v>
      </c>
      <c r="F34">
        <f>申込用紙!F37</f>
        <v>0</v>
      </c>
      <c r="G34">
        <f t="shared" si="0"/>
        <v>0</v>
      </c>
      <c r="H34">
        <f t="shared" si="1"/>
        <v>0</v>
      </c>
      <c r="I34">
        <f>申込用紙!O37</f>
        <v>0</v>
      </c>
      <c r="J34">
        <f>申込用紙!G37</f>
        <v>0</v>
      </c>
      <c r="K34">
        <f>申込用紙!H37</f>
        <v>0</v>
      </c>
      <c r="L34">
        <f>申込用紙!I37</f>
        <v>0</v>
      </c>
      <c r="M34">
        <f>申込用紙!J37</f>
        <v>0</v>
      </c>
      <c r="N34" t="str">
        <f>申込用紙!K37</f>
        <v/>
      </c>
      <c r="O34">
        <f>申込用紙!L37</f>
        <v>0</v>
      </c>
      <c r="P34">
        <f>申込用紙!M37</f>
        <v>0</v>
      </c>
      <c r="Q34">
        <f>申込用紙!N37</f>
        <v>0</v>
      </c>
    </row>
    <row r="35" spans="1:17">
      <c r="A35">
        <v>33</v>
      </c>
      <c r="B35">
        <f>申込用紙!B38</f>
        <v>0</v>
      </c>
      <c r="C35">
        <f>申込用紙!C38</f>
        <v>0</v>
      </c>
      <c r="D35">
        <f>申込用紙!D38</f>
        <v>0</v>
      </c>
      <c r="E35">
        <f>申込用紙!E38</f>
        <v>0</v>
      </c>
      <c r="F35">
        <f>申込用紙!F38</f>
        <v>0</v>
      </c>
      <c r="G35">
        <f t="shared" si="0"/>
        <v>0</v>
      </c>
      <c r="H35">
        <f t="shared" si="1"/>
        <v>0</v>
      </c>
      <c r="I35">
        <f>申込用紙!O38</f>
        <v>0</v>
      </c>
      <c r="J35">
        <f>申込用紙!G38</f>
        <v>0</v>
      </c>
      <c r="K35">
        <f>申込用紙!H38</f>
        <v>0</v>
      </c>
      <c r="L35">
        <f>申込用紙!I38</f>
        <v>0</v>
      </c>
      <c r="M35">
        <f>申込用紙!J38</f>
        <v>0</v>
      </c>
      <c r="N35" t="str">
        <f>申込用紙!K38</f>
        <v/>
      </c>
      <c r="O35">
        <f>申込用紙!L38</f>
        <v>0</v>
      </c>
      <c r="P35">
        <f>申込用紙!M38</f>
        <v>0</v>
      </c>
      <c r="Q35">
        <f>申込用紙!N38</f>
        <v>0</v>
      </c>
    </row>
    <row r="36" spans="1:17">
      <c r="A36">
        <v>34</v>
      </c>
      <c r="B36">
        <f>申込用紙!B39</f>
        <v>0</v>
      </c>
      <c r="C36">
        <f>申込用紙!C39</f>
        <v>0</v>
      </c>
      <c r="D36">
        <f>申込用紙!D39</f>
        <v>0</v>
      </c>
      <c r="E36">
        <f>申込用紙!E39</f>
        <v>0</v>
      </c>
      <c r="F36">
        <f>申込用紙!F39</f>
        <v>0</v>
      </c>
      <c r="G36">
        <f t="shared" si="0"/>
        <v>0</v>
      </c>
      <c r="H36">
        <f t="shared" si="1"/>
        <v>0</v>
      </c>
      <c r="I36">
        <f>申込用紙!O39</f>
        <v>0</v>
      </c>
      <c r="J36">
        <f>申込用紙!G39</f>
        <v>0</v>
      </c>
      <c r="K36">
        <f>申込用紙!H39</f>
        <v>0</v>
      </c>
      <c r="L36">
        <f>申込用紙!I39</f>
        <v>0</v>
      </c>
      <c r="M36">
        <f>申込用紙!J39</f>
        <v>0</v>
      </c>
      <c r="N36" t="str">
        <f>申込用紙!K39</f>
        <v/>
      </c>
      <c r="O36">
        <f>申込用紙!L39</f>
        <v>0</v>
      </c>
      <c r="P36">
        <f>申込用紙!M39</f>
        <v>0</v>
      </c>
      <c r="Q36">
        <f>申込用紙!N39</f>
        <v>0</v>
      </c>
    </row>
    <row r="37" spans="1:17">
      <c r="A37">
        <v>35</v>
      </c>
      <c r="B37">
        <f>申込用紙!B40</f>
        <v>0</v>
      </c>
      <c r="C37">
        <f>申込用紙!C40</f>
        <v>0</v>
      </c>
      <c r="D37">
        <f>申込用紙!D40</f>
        <v>0</v>
      </c>
      <c r="E37">
        <f>申込用紙!E40</f>
        <v>0</v>
      </c>
      <c r="F37">
        <f>申込用紙!F40</f>
        <v>0</v>
      </c>
      <c r="G37">
        <f t="shared" si="0"/>
        <v>0</v>
      </c>
      <c r="H37">
        <f t="shared" si="1"/>
        <v>0</v>
      </c>
      <c r="I37">
        <f>申込用紙!O40</f>
        <v>0</v>
      </c>
      <c r="J37">
        <f>申込用紙!G40</f>
        <v>0</v>
      </c>
      <c r="K37">
        <f>申込用紙!H40</f>
        <v>0</v>
      </c>
      <c r="L37">
        <f>申込用紙!I40</f>
        <v>0</v>
      </c>
      <c r="M37">
        <f>申込用紙!J40</f>
        <v>0</v>
      </c>
      <c r="N37" t="str">
        <f>申込用紙!K40</f>
        <v/>
      </c>
      <c r="O37">
        <f>申込用紙!L40</f>
        <v>0</v>
      </c>
      <c r="P37">
        <f>申込用紙!M40</f>
        <v>0</v>
      </c>
      <c r="Q37">
        <f>申込用紙!N40</f>
        <v>0</v>
      </c>
    </row>
    <row r="38" spans="1:17">
      <c r="A38">
        <v>36</v>
      </c>
      <c r="B38">
        <f>申込用紙!B41</f>
        <v>0</v>
      </c>
      <c r="C38">
        <f>申込用紙!C41</f>
        <v>0</v>
      </c>
      <c r="D38">
        <f>申込用紙!D41</f>
        <v>0</v>
      </c>
      <c r="E38">
        <f>申込用紙!E41</f>
        <v>0</v>
      </c>
      <c r="F38">
        <f>申込用紙!F41</f>
        <v>0</v>
      </c>
      <c r="G38">
        <f t="shared" si="0"/>
        <v>0</v>
      </c>
      <c r="H38">
        <f t="shared" si="1"/>
        <v>0</v>
      </c>
      <c r="I38">
        <f>申込用紙!O41</f>
        <v>0</v>
      </c>
      <c r="J38">
        <f>申込用紙!G41</f>
        <v>0</v>
      </c>
      <c r="K38">
        <f>申込用紙!H41</f>
        <v>0</v>
      </c>
      <c r="L38">
        <f>申込用紙!I41</f>
        <v>0</v>
      </c>
      <c r="M38">
        <f>申込用紙!J41</f>
        <v>0</v>
      </c>
      <c r="N38" t="str">
        <f>申込用紙!K41</f>
        <v/>
      </c>
      <c r="O38">
        <f>申込用紙!L41</f>
        <v>0</v>
      </c>
      <c r="P38">
        <f>申込用紙!M41</f>
        <v>0</v>
      </c>
      <c r="Q38">
        <f>申込用紙!N41</f>
        <v>0</v>
      </c>
    </row>
    <row r="39" spans="1:17">
      <c r="A39">
        <v>37</v>
      </c>
      <c r="B39">
        <f>申込用紙!B42</f>
        <v>0</v>
      </c>
      <c r="C39">
        <f>申込用紙!C42</f>
        <v>0</v>
      </c>
      <c r="D39">
        <f>申込用紙!D42</f>
        <v>0</v>
      </c>
      <c r="E39">
        <f>申込用紙!E42</f>
        <v>0</v>
      </c>
      <c r="F39">
        <f>申込用紙!F42</f>
        <v>0</v>
      </c>
      <c r="G39">
        <f t="shared" si="0"/>
        <v>0</v>
      </c>
      <c r="H39">
        <f t="shared" si="1"/>
        <v>0</v>
      </c>
      <c r="I39">
        <f>申込用紙!O42</f>
        <v>0</v>
      </c>
      <c r="J39">
        <f>申込用紙!G42</f>
        <v>0</v>
      </c>
      <c r="K39">
        <f>申込用紙!H42</f>
        <v>0</v>
      </c>
      <c r="L39">
        <f>申込用紙!I42</f>
        <v>0</v>
      </c>
      <c r="M39">
        <f>申込用紙!J42</f>
        <v>0</v>
      </c>
      <c r="N39" t="str">
        <f>申込用紙!K42</f>
        <v/>
      </c>
      <c r="O39">
        <f>申込用紙!L42</f>
        <v>0</v>
      </c>
      <c r="P39">
        <f>申込用紙!M42</f>
        <v>0</v>
      </c>
      <c r="Q39">
        <f>申込用紙!N42</f>
        <v>0</v>
      </c>
    </row>
    <row r="40" spans="1:17">
      <c r="A40">
        <v>38</v>
      </c>
      <c r="B40">
        <f>申込用紙!B43</f>
        <v>0</v>
      </c>
      <c r="C40">
        <f>申込用紙!C43</f>
        <v>0</v>
      </c>
      <c r="D40">
        <f>申込用紙!D43</f>
        <v>0</v>
      </c>
      <c r="E40">
        <f>申込用紙!E43</f>
        <v>0</v>
      </c>
      <c r="F40">
        <f>申込用紙!F43</f>
        <v>0</v>
      </c>
      <c r="G40">
        <f t="shared" si="0"/>
        <v>0</v>
      </c>
      <c r="H40">
        <f t="shared" si="1"/>
        <v>0</v>
      </c>
      <c r="I40">
        <f>申込用紙!O43</f>
        <v>0</v>
      </c>
      <c r="J40">
        <f>申込用紙!G43</f>
        <v>0</v>
      </c>
      <c r="K40">
        <f>申込用紙!H43</f>
        <v>0</v>
      </c>
      <c r="L40">
        <f>申込用紙!I43</f>
        <v>0</v>
      </c>
      <c r="M40">
        <f>申込用紙!J43</f>
        <v>0</v>
      </c>
      <c r="N40" t="str">
        <f>申込用紙!K43</f>
        <v/>
      </c>
      <c r="O40">
        <f>申込用紙!L43</f>
        <v>0</v>
      </c>
      <c r="P40">
        <f>申込用紙!M43</f>
        <v>0</v>
      </c>
      <c r="Q40">
        <f>申込用紙!N43</f>
        <v>0</v>
      </c>
    </row>
    <row r="41" spans="1:17">
      <c r="A41">
        <v>39</v>
      </c>
      <c r="B41">
        <f>申込用紙!B44</f>
        <v>0</v>
      </c>
      <c r="C41">
        <f>申込用紙!C44</f>
        <v>0</v>
      </c>
      <c r="D41">
        <f>申込用紙!D44</f>
        <v>0</v>
      </c>
      <c r="E41">
        <f>申込用紙!E44</f>
        <v>0</v>
      </c>
      <c r="F41">
        <f>申込用紙!F44</f>
        <v>0</v>
      </c>
      <c r="G41">
        <f t="shared" si="0"/>
        <v>0</v>
      </c>
      <c r="H41">
        <f t="shared" si="1"/>
        <v>0</v>
      </c>
      <c r="I41">
        <f>申込用紙!O44</f>
        <v>0</v>
      </c>
      <c r="J41">
        <f>申込用紙!G44</f>
        <v>0</v>
      </c>
      <c r="K41">
        <f>申込用紙!H44</f>
        <v>0</v>
      </c>
      <c r="L41">
        <f>申込用紙!I44</f>
        <v>0</v>
      </c>
      <c r="M41">
        <f>申込用紙!J44</f>
        <v>0</v>
      </c>
      <c r="N41" t="str">
        <f>申込用紙!K44</f>
        <v/>
      </c>
      <c r="O41">
        <f>申込用紙!L44</f>
        <v>0</v>
      </c>
      <c r="P41">
        <f>申込用紙!M44</f>
        <v>0</v>
      </c>
      <c r="Q41">
        <f>申込用紙!N44</f>
        <v>0</v>
      </c>
    </row>
    <row r="42" spans="1:17">
      <c r="A42">
        <v>40</v>
      </c>
      <c r="B42">
        <f>申込用紙!B45</f>
        <v>0</v>
      </c>
      <c r="C42">
        <f>申込用紙!C45</f>
        <v>0</v>
      </c>
      <c r="D42">
        <f>申込用紙!D45</f>
        <v>0</v>
      </c>
      <c r="E42">
        <f>申込用紙!E45</f>
        <v>0</v>
      </c>
      <c r="F42">
        <f>申込用紙!F45</f>
        <v>0</v>
      </c>
      <c r="G42">
        <f t="shared" si="0"/>
        <v>0</v>
      </c>
      <c r="H42">
        <f t="shared" si="1"/>
        <v>0</v>
      </c>
      <c r="I42">
        <f>申込用紙!O45</f>
        <v>0</v>
      </c>
      <c r="J42">
        <f>申込用紙!G45</f>
        <v>0</v>
      </c>
      <c r="K42">
        <f>申込用紙!H45</f>
        <v>0</v>
      </c>
      <c r="L42">
        <f>申込用紙!I45</f>
        <v>0</v>
      </c>
      <c r="M42">
        <f>申込用紙!J45</f>
        <v>0</v>
      </c>
      <c r="N42" t="str">
        <f>申込用紙!K45</f>
        <v/>
      </c>
      <c r="O42">
        <f>申込用紙!L45</f>
        <v>0</v>
      </c>
      <c r="P42">
        <f>申込用紙!M45</f>
        <v>0</v>
      </c>
      <c r="Q42">
        <f>申込用紙!N45</f>
        <v>0</v>
      </c>
    </row>
  </sheetData>
  <sheetProtection algorithmName="SHA-512" hashValue="Tlq7fCzwMS/wpbSmLMXPXdY06YqxUrPL+ddQ6PEnyR4vhEO45clorj1BrqoDQPqTK/tpyFe//sKOCSJZLWiERQ==" saltValue="cw2f08M5U5xeVMW1FnThcQ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B526-E90B-4BFC-813A-639A8AB4077F}">
  <sheetPr>
    <tabColor rgb="FF92D050"/>
  </sheetPr>
  <dimension ref="A3:J33"/>
  <sheetViews>
    <sheetView topLeftCell="A7" workbookViewId="0">
      <selection activeCell="H24" sqref="H24"/>
    </sheetView>
  </sheetViews>
  <sheetFormatPr defaultRowHeight="18.75"/>
  <cols>
    <col min="10" max="10" width="10.25" bestFit="1" customWidth="1"/>
  </cols>
  <sheetData>
    <row r="3" spans="1:10">
      <c r="A3" s="1" t="s">
        <v>50</v>
      </c>
      <c r="B3" s="1">
        <v>2000</v>
      </c>
      <c r="C3" s="1">
        <v>1</v>
      </c>
      <c r="D3" s="1">
        <v>1</v>
      </c>
      <c r="E3" s="1" t="s">
        <v>57</v>
      </c>
      <c r="F3" s="1" t="s">
        <v>30</v>
      </c>
      <c r="G3" s="1" t="s">
        <v>64</v>
      </c>
      <c r="H3" s="1" t="s">
        <v>50</v>
      </c>
      <c r="I3" s="1" t="s">
        <v>76</v>
      </c>
      <c r="J3" s="3"/>
    </row>
    <row r="4" spans="1:10">
      <c r="A4" s="1" t="s">
        <v>49</v>
      </c>
      <c r="B4" s="1">
        <v>2001</v>
      </c>
      <c r="C4" s="1">
        <v>2</v>
      </c>
      <c r="D4" s="1">
        <v>2</v>
      </c>
      <c r="E4" s="1" t="s">
        <v>58</v>
      </c>
      <c r="F4" s="1" t="s">
        <v>30</v>
      </c>
      <c r="G4" s="1"/>
      <c r="H4" s="1" t="s">
        <v>49</v>
      </c>
      <c r="I4" s="1" t="s">
        <v>77</v>
      </c>
      <c r="J4" s="3"/>
    </row>
    <row r="5" spans="1:10">
      <c r="A5" s="1"/>
      <c r="B5" s="1">
        <v>2002</v>
      </c>
      <c r="C5" s="1">
        <v>3</v>
      </c>
      <c r="D5" s="1">
        <v>3</v>
      </c>
      <c r="E5" s="1" t="s">
        <v>59</v>
      </c>
      <c r="F5" s="1" t="s">
        <v>29</v>
      </c>
      <c r="G5" s="1"/>
      <c r="H5" s="1"/>
      <c r="I5" s="1"/>
    </row>
    <row r="6" spans="1:10">
      <c r="A6" s="1"/>
      <c r="B6" s="1">
        <v>2003</v>
      </c>
      <c r="C6" s="1">
        <v>4</v>
      </c>
      <c r="D6" s="1">
        <v>4</v>
      </c>
      <c r="E6" s="1" t="s">
        <v>60</v>
      </c>
      <c r="F6" s="1" t="s">
        <v>29</v>
      </c>
      <c r="G6" s="1"/>
      <c r="H6" s="1"/>
      <c r="I6" s="1"/>
    </row>
    <row r="7" spans="1:10">
      <c r="A7" s="1"/>
      <c r="B7" s="1">
        <v>2004</v>
      </c>
      <c r="C7" s="1">
        <v>5</v>
      </c>
      <c r="D7" s="1">
        <v>5</v>
      </c>
      <c r="E7" s="1" t="s">
        <v>61</v>
      </c>
      <c r="F7" s="1" t="s">
        <v>28</v>
      </c>
      <c r="G7" s="1"/>
      <c r="H7" s="1"/>
      <c r="I7" s="1"/>
    </row>
    <row r="8" spans="1:10">
      <c r="A8" s="1"/>
      <c r="B8" s="1">
        <v>2005</v>
      </c>
      <c r="C8" s="1">
        <v>6</v>
      </c>
      <c r="D8" s="1">
        <v>6</v>
      </c>
      <c r="E8" s="1" t="s">
        <v>62</v>
      </c>
      <c r="F8" s="1" t="s">
        <v>28</v>
      </c>
      <c r="G8" s="1"/>
      <c r="H8" s="1"/>
      <c r="I8" s="1"/>
    </row>
    <row r="9" spans="1:10">
      <c r="A9" s="1"/>
      <c r="B9" s="1">
        <v>2006</v>
      </c>
      <c r="C9" s="1">
        <v>7</v>
      </c>
      <c r="D9" s="1">
        <v>7</v>
      </c>
      <c r="E9" s="1"/>
      <c r="F9" s="1"/>
      <c r="G9" s="1"/>
      <c r="H9" s="1"/>
      <c r="I9" s="1"/>
    </row>
    <row r="10" spans="1:10">
      <c r="A10" s="1"/>
      <c r="B10" s="1">
        <v>2007</v>
      </c>
      <c r="C10" s="1">
        <v>8</v>
      </c>
      <c r="D10" s="1">
        <v>8</v>
      </c>
      <c r="E10" s="1"/>
      <c r="F10" s="1"/>
      <c r="G10" s="1"/>
      <c r="H10" s="1"/>
      <c r="I10" s="1"/>
    </row>
    <row r="11" spans="1:10">
      <c r="A11" s="1"/>
      <c r="B11" s="1">
        <v>2008</v>
      </c>
      <c r="C11" s="1">
        <v>9</v>
      </c>
      <c r="D11" s="1">
        <v>9</v>
      </c>
      <c r="E11" s="1"/>
      <c r="F11" s="1"/>
      <c r="G11" s="1"/>
      <c r="H11" s="1"/>
      <c r="I11" s="1"/>
    </row>
    <row r="12" spans="1:10">
      <c r="A12" s="1"/>
      <c r="B12" s="1">
        <v>2009</v>
      </c>
      <c r="C12" s="1">
        <v>10</v>
      </c>
      <c r="D12" s="1">
        <v>10</v>
      </c>
      <c r="E12" s="1"/>
      <c r="F12" s="1"/>
      <c r="G12" s="1"/>
      <c r="H12" s="1"/>
      <c r="I12" s="1"/>
    </row>
    <row r="13" spans="1:10">
      <c r="A13" s="1"/>
      <c r="B13" s="1">
        <v>2010</v>
      </c>
      <c r="C13" s="1">
        <v>11</v>
      </c>
      <c r="D13" s="1">
        <v>11</v>
      </c>
      <c r="E13" s="1"/>
      <c r="F13" s="1"/>
      <c r="G13" s="1"/>
      <c r="H13" s="1"/>
      <c r="I13" s="1"/>
    </row>
    <row r="14" spans="1:10">
      <c r="A14" s="1"/>
      <c r="B14" s="1">
        <v>2011</v>
      </c>
      <c r="C14" s="1">
        <v>12</v>
      </c>
      <c r="D14" s="1">
        <v>12</v>
      </c>
      <c r="E14" s="1"/>
      <c r="F14" s="1"/>
      <c r="G14" s="1"/>
      <c r="H14" s="1"/>
      <c r="I14" s="1"/>
    </row>
    <row r="15" spans="1:10">
      <c r="A15" s="1"/>
      <c r="B15" s="1">
        <v>2012</v>
      </c>
      <c r="C15" s="1"/>
      <c r="D15" s="1">
        <v>13</v>
      </c>
      <c r="E15" s="1"/>
      <c r="F15" s="1"/>
      <c r="G15" s="1"/>
      <c r="H15" s="1"/>
      <c r="I15" s="1"/>
    </row>
    <row r="16" spans="1:10">
      <c r="A16" s="1"/>
      <c r="B16" s="1">
        <v>2013</v>
      </c>
      <c r="C16" s="1"/>
      <c r="D16" s="1">
        <v>14</v>
      </c>
      <c r="E16" s="1"/>
      <c r="F16" s="1"/>
      <c r="G16" s="1"/>
      <c r="H16" s="1"/>
      <c r="I16" s="1"/>
    </row>
    <row r="17" spans="1:9">
      <c r="A17" s="1"/>
      <c r="B17" s="1">
        <v>2014</v>
      </c>
      <c r="C17" s="1"/>
      <c r="D17" s="1">
        <v>15</v>
      </c>
      <c r="E17" s="1"/>
      <c r="F17" s="1"/>
      <c r="G17" s="1"/>
      <c r="H17" s="1"/>
      <c r="I17" s="1"/>
    </row>
    <row r="18" spans="1:9">
      <c r="A18" s="1"/>
      <c r="B18" s="1">
        <v>2015</v>
      </c>
      <c r="C18" s="1"/>
      <c r="D18" s="1">
        <v>16</v>
      </c>
      <c r="E18" s="1"/>
      <c r="F18" s="1"/>
      <c r="G18" s="1"/>
      <c r="H18" s="1"/>
      <c r="I18" s="1"/>
    </row>
    <row r="19" spans="1:9">
      <c r="A19" s="1"/>
      <c r="B19" s="1">
        <v>2016</v>
      </c>
      <c r="C19" s="1"/>
      <c r="D19" s="1">
        <v>17</v>
      </c>
      <c r="E19" s="1"/>
      <c r="F19" s="1"/>
      <c r="G19" s="1"/>
      <c r="H19" s="1"/>
      <c r="I19" s="1"/>
    </row>
    <row r="20" spans="1:9">
      <c r="A20" s="1"/>
      <c r="B20" s="1">
        <v>2017</v>
      </c>
      <c r="C20" s="1"/>
      <c r="D20" s="1">
        <v>18</v>
      </c>
      <c r="E20" s="1"/>
      <c r="F20" s="1"/>
      <c r="G20" s="1"/>
      <c r="H20" s="1"/>
      <c r="I20" s="1"/>
    </row>
    <row r="21" spans="1:9">
      <c r="A21" s="1"/>
      <c r="B21" s="1">
        <v>2018</v>
      </c>
      <c r="C21" s="1"/>
      <c r="D21" s="1">
        <v>19</v>
      </c>
      <c r="E21" s="1"/>
      <c r="F21" s="1"/>
      <c r="G21" s="1"/>
      <c r="H21" s="1"/>
      <c r="I21" s="1"/>
    </row>
    <row r="22" spans="1:9">
      <c r="A22" s="1"/>
      <c r="B22" s="1">
        <v>2019</v>
      </c>
      <c r="C22" s="1"/>
      <c r="D22" s="1">
        <v>20</v>
      </c>
      <c r="E22" s="1"/>
      <c r="F22" s="1"/>
      <c r="G22" s="1"/>
      <c r="H22" s="1"/>
      <c r="I22" s="1"/>
    </row>
    <row r="23" spans="1:9">
      <c r="A23" s="1"/>
      <c r="B23" s="1">
        <v>2020</v>
      </c>
      <c r="C23" s="1"/>
      <c r="D23" s="1">
        <v>21</v>
      </c>
      <c r="E23" s="1"/>
      <c r="F23" s="1"/>
      <c r="G23" s="1"/>
      <c r="H23" s="1"/>
      <c r="I23" s="1"/>
    </row>
    <row r="24" spans="1:9">
      <c r="A24" s="1"/>
      <c r="B24" s="1"/>
      <c r="C24" s="1"/>
      <c r="D24" s="1">
        <v>22</v>
      </c>
      <c r="E24" s="1"/>
      <c r="F24" s="1"/>
      <c r="G24" s="1"/>
      <c r="H24" s="1"/>
      <c r="I24" s="1"/>
    </row>
    <row r="25" spans="1:9">
      <c r="A25" s="1"/>
      <c r="B25" s="1"/>
      <c r="C25" s="1"/>
      <c r="D25" s="1">
        <v>23</v>
      </c>
      <c r="E25" s="1"/>
      <c r="F25" s="1"/>
      <c r="G25" s="1"/>
      <c r="H25" s="1"/>
      <c r="I25" s="1"/>
    </row>
    <row r="26" spans="1:9">
      <c r="A26" s="1"/>
      <c r="B26" s="1"/>
      <c r="C26" s="1"/>
      <c r="D26" s="1">
        <v>24</v>
      </c>
      <c r="E26" s="1"/>
      <c r="F26" s="1"/>
      <c r="G26" s="1"/>
      <c r="H26" s="1"/>
      <c r="I26" s="1"/>
    </row>
    <row r="27" spans="1:9">
      <c r="A27" s="1"/>
      <c r="B27" s="1"/>
      <c r="C27" s="1"/>
      <c r="D27" s="1">
        <v>25</v>
      </c>
      <c r="E27" s="1"/>
      <c r="F27" s="1"/>
      <c r="G27" s="1"/>
      <c r="H27" s="1"/>
      <c r="I27" s="1"/>
    </row>
    <row r="28" spans="1:9">
      <c r="A28" s="1"/>
      <c r="B28" s="1"/>
      <c r="C28" s="1"/>
      <c r="D28" s="1">
        <v>26</v>
      </c>
      <c r="E28" s="1"/>
      <c r="F28" s="1"/>
      <c r="G28" s="1"/>
      <c r="H28" s="1"/>
      <c r="I28" s="1"/>
    </row>
    <row r="29" spans="1:9">
      <c r="A29" s="1"/>
      <c r="B29" s="1"/>
      <c r="C29" s="1"/>
      <c r="D29" s="1">
        <v>27</v>
      </c>
      <c r="E29" s="1"/>
      <c r="F29" s="1"/>
      <c r="G29" s="1"/>
      <c r="H29" s="1"/>
      <c r="I29" s="1"/>
    </row>
    <row r="30" spans="1:9">
      <c r="A30" s="1"/>
      <c r="B30" s="1"/>
      <c r="C30" s="1"/>
      <c r="D30" s="1">
        <v>28</v>
      </c>
      <c r="E30" s="1"/>
      <c r="F30" s="1"/>
      <c r="G30" s="1"/>
      <c r="H30" s="1"/>
      <c r="I30" s="1"/>
    </row>
    <row r="31" spans="1:9">
      <c r="A31" s="1"/>
      <c r="B31" s="1"/>
      <c r="C31" s="1"/>
      <c r="D31" s="1">
        <v>29</v>
      </c>
      <c r="E31" s="1"/>
      <c r="F31" s="1"/>
      <c r="G31" s="1"/>
      <c r="H31" s="1"/>
      <c r="I31" s="1"/>
    </row>
    <row r="32" spans="1:9">
      <c r="A32" s="1"/>
      <c r="B32" s="1"/>
      <c r="C32" s="1"/>
      <c r="D32" s="1">
        <v>30</v>
      </c>
      <c r="E32" s="1"/>
      <c r="F32" s="1"/>
      <c r="G32" s="1"/>
      <c r="H32" s="1"/>
      <c r="I32" s="1"/>
    </row>
    <row r="33" spans="1:9">
      <c r="A33" s="1"/>
      <c r="B33" s="1"/>
      <c r="C33" s="1"/>
      <c r="D33" s="1">
        <v>31</v>
      </c>
      <c r="E33" s="1"/>
      <c r="F33" s="1"/>
      <c r="G33" s="1"/>
      <c r="H33" s="1"/>
      <c r="I33" s="1"/>
    </row>
  </sheetData>
  <sheetProtection algorithmName="SHA-512" hashValue="lPZXpQMOkaxoaFXhxbZlrJ5uQjfGR52G5eYqApmIfsfGafjOeZDNcEfR9mOYYtDfG4QKCGPXNOwh5IgxYl1cCg==" saltValue="2RtLAhkqTQ6hBq086atMS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記入例</vt:lpstr>
      <vt:lpstr>申込用紙</vt:lpstr>
      <vt:lpstr>FT</vt:lpstr>
      <vt:lpstr>リスト</vt:lpstr>
      <vt:lpstr>名簿</vt:lpstr>
      <vt:lpstr>タグ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慶次朗 菅</dc:creator>
  <cp:lastModifiedBy>慶次朗 菅</cp:lastModifiedBy>
  <cp:lastPrinted>2025-03-13T11:58:25Z</cp:lastPrinted>
  <dcterms:created xsi:type="dcterms:W3CDTF">2025-03-13T07:04:02Z</dcterms:created>
  <dcterms:modified xsi:type="dcterms:W3CDTF">2025-03-24T11:32:04Z</dcterms:modified>
</cp:coreProperties>
</file>