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D397" lockStructure="1"/>
  <bookViews>
    <workbookView xWindow="0" yWindow="0" windowWidth="20490" windowHeight="7395" tabRatio="884"/>
  </bookViews>
  <sheets>
    <sheet name="申込書" sheetId="29" r:id="rId1"/>
    <sheet name="対象" sheetId="28" state="hidden" r:id="rId2"/>
  </sheets>
  <definedNames>
    <definedName name="_xlnm.Print_Area" localSheetId="0">申込書!$A$1:$V$72</definedName>
    <definedName name="_xlnm.Print_Area" localSheetId="1">対象!$A$1:$L$37</definedName>
    <definedName name="_xlnm.Print_Titles" localSheetId="0">申込書!$27:$27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9" i="29" l="1"/>
  <c r="H30" i="29"/>
  <c r="H31" i="29"/>
  <c r="H32" i="29"/>
  <c r="H33" i="29"/>
  <c r="H34" i="29"/>
  <c r="H35" i="29"/>
  <c r="H36" i="29"/>
  <c r="H37" i="29"/>
  <c r="H38" i="29"/>
  <c r="H39" i="29"/>
  <c r="H40" i="29"/>
  <c r="H41" i="29"/>
  <c r="H42" i="29"/>
  <c r="H43" i="29"/>
  <c r="H44" i="29"/>
  <c r="H45" i="29"/>
  <c r="H46" i="29"/>
  <c r="H47" i="29"/>
  <c r="H48" i="29"/>
  <c r="H49" i="29"/>
  <c r="H50" i="29"/>
  <c r="H51" i="29"/>
  <c r="H52" i="29"/>
  <c r="H53" i="29"/>
  <c r="H54" i="29"/>
  <c r="H55" i="29"/>
  <c r="H56" i="29"/>
  <c r="H57" i="29"/>
  <c r="H58" i="29"/>
  <c r="H59" i="29"/>
  <c r="H60" i="29"/>
  <c r="H61" i="29"/>
  <c r="H62" i="29"/>
  <c r="H63" i="29"/>
  <c r="H64" i="29"/>
  <c r="H65" i="29"/>
  <c r="H66" i="29"/>
  <c r="H67" i="29"/>
  <c r="H68" i="29"/>
  <c r="H69" i="29"/>
  <c r="H70" i="29"/>
  <c r="H71" i="29"/>
  <c r="H72" i="29"/>
  <c r="H28" i="29"/>
  <c r="D34" i="28" l="1"/>
  <c r="D20" i="28" l="1"/>
  <c r="I29" i="29" l="1"/>
  <c r="I33" i="29"/>
  <c r="T18" i="29" l="1"/>
  <c r="T20" i="29"/>
  <c r="T19" i="29"/>
  <c r="T21" i="29" l="1"/>
  <c r="F25" i="29" l="1"/>
  <c r="J28" i="29" l="1"/>
  <c r="N30" i="29" l="1"/>
  <c r="I25" i="29" l="1"/>
  <c r="U19" i="29" l="1"/>
  <c r="U20" i="29"/>
  <c r="U21" i="29"/>
  <c r="U18" i="29"/>
  <c r="T22" i="29" l="1"/>
  <c r="U22" i="29"/>
  <c r="P29" i="29" l="1"/>
  <c r="I28" i="29" s="1"/>
  <c r="N29" i="29"/>
  <c r="P28" i="29"/>
  <c r="N28" i="29"/>
  <c r="N27" i="29"/>
  <c r="H34" i="28"/>
  <c r="G34" i="28"/>
  <c r="I34" i="28" s="1"/>
  <c r="D3" i="28"/>
  <c r="H3" i="28" s="1"/>
  <c r="G3" i="28"/>
  <c r="I3" i="28" s="1"/>
  <c r="L29" i="29" l="1"/>
  <c r="L30" i="29"/>
  <c r="L31" i="29"/>
  <c r="L32" i="29"/>
  <c r="L33" i="29"/>
  <c r="L34" i="29"/>
  <c r="L35" i="29"/>
  <c r="L36" i="29"/>
  <c r="L37" i="29"/>
  <c r="L38" i="29"/>
  <c r="L39" i="29"/>
  <c r="L40" i="29"/>
  <c r="L41" i="29"/>
  <c r="L42" i="29"/>
  <c r="L43" i="29"/>
  <c r="L44" i="29"/>
  <c r="L45" i="29"/>
  <c r="L46" i="29"/>
  <c r="L47" i="29"/>
  <c r="L48" i="29"/>
  <c r="L49" i="29"/>
  <c r="L50" i="29"/>
  <c r="L51" i="29"/>
  <c r="L52" i="29"/>
  <c r="L53" i="29"/>
  <c r="L54" i="29"/>
  <c r="L55" i="29"/>
  <c r="L56" i="29"/>
  <c r="L57" i="29"/>
  <c r="L58" i="29"/>
  <c r="L59" i="29"/>
  <c r="L60" i="29"/>
  <c r="L61" i="29"/>
  <c r="L62" i="29"/>
  <c r="L63" i="29"/>
  <c r="L64" i="29"/>
  <c r="L65" i="29"/>
  <c r="L66" i="29"/>
  <c r="L67" i="29"/>
  <c r="L68" i="29"/>
  <c r="L69" i="29"/>
  <c r="L70" i="29"/>
  <c r="L72" i="29"/>
  <c r="L28" i="29"/>
  <c r="I30" i="29" l="1"/>
  <c r="I31" i="29"/>
  <c r="I32" i="29"/>
  <c r="I34" i="29"/>
  <c r="I35" i="29"/>
  <c r="I36" i="29"/>
  <c r="I37" i="29"/>
  <c r="I38" i="29"/>
  <c r="I39" i="29"/>
  <c r="I40" i="29"/>
  <c r="I41" i="29"/>
  <c r="I42" i="29"/>
  <c r="I43" i="29"/>
  <c r="I44" i="29"/>
  <c r="I45" i="29"/>
  <c r="I46" i="29"/>
  <c r="I47" i="29"/>
  <c r="I48" i="29"/>
  <c r="I49" i="29"/>
  <c r="I50" i="29"/>
  <c r="I51" i="29"/>
  <c r="I52" i="29"/>
  <c r="I53" i="29"/>
  <c r="I54" i="29"/>
  <c r="I55" i="29"/>
  <c r="I56" i="29"/>
  <c r="I57" i="29"/>
  <c r="I58" i="29"/>
  <c r="I59" i="29"/>
  <c r="I60" i="29"/>
  <c r="I61" i="29"/>
  <c r="I62" i="29"/>
  <c r="I63" i="29"/>
  <c r="I64" i="29"/>
  <c r="I65" i="29"/>
  <c r="I66" i="29"/>
  <c r="I67" i="29"/>
  <c r="I68" i="29"/>
  <c r="I69" i="29"/>
  <c r="I70" i="29"/>
  <c r="I72" i="29"/>
  <c r="J72" i="29" l="1"/>
  <c r="J29" i="29" l="1"/>
  <c r="K29" i="29"/>
  <c r="J30" i="29"/>
  <c r="K30" i="29"/>
  <c r="J31" i="29"/>
  <c r="K31" i="29"/>
  <c r="J32" i="29"/>
  <c r="K32" i="29"/>
  <c r="J33" i="29"/>
  <c r="K33" i="29"/>
  <c r="J34" i="29"/>
  <c r="K34" i="29"/>
  <c r="J35" i="29"/>
  <c r="K35" i="29"/>
  <c r="J36" i="29"/>
  <c r="K36" i="29"/>
  <c r="J37" i="29"/>
  <c r="K37" i="29"/>
  <c r="J38" i="29"/>
  <c r="K38" i="29"/>
  <c r="J39" i="29"/>
  <c r="K39" i="29"/>
  <c r="J40" i="29"/>
  <c r="K40" i="29"/>
  <c r="J41" i="29"/>
  <c r="K41" i="29"/>
  <c r="J42" i="29"/>
  <c r="K42" i="29"/>
  <c r="J43" i="29"/>
  <c r="K43" i="29"/>
  <c r="J44" i="29"/>
  <c r="K44" i="29"/>
  <c r="J45" i="29"/>
  <c r="K45" i="29"/>
  <c r="J46" i="29"/>
  <c r="K46" i="29"/>
  <c r="J47" i="29"/>
  <c r="K47" i="29"/>
  <c r="J48" i="29"/>
  <c r="K48" i="29"/>
  <c r="J49" i="29"/>
  <c r="K49" i="29"/>
  <c r="J50" i="29"/>
  <c r="K50" i="29"/>
  <c r="J51" i="29"/>
  <c r="K51" i="29"/>
  <c r="J52" i="29"/>
  <c r="K52" i="29"/>
  <c r="J53" i="29"/>
  <c r="K53" i="29"/>
  <c r="J54" i="29"/>
  <c r="K54" i="29"/>
  <c r="J55" i="29"/>
  <c r="K55" i="29"/>
  <c r="J56" i="29"/>
  <c r="K56" i="29"/>
  <c r="J57" i="29"/>
  <c r="K57" i="29"/>
  <c r="J58" i="29"/>
  <c r="K58" i="29"/>
  <c r="J59" i="29"/>
  <c r="K59" i="29"/>
  <c r="J60" i="29"/>
  <c r="K60" i="29"/>
  <c r="J61" i="29"/>
  <c r="K61" i="29"/>
  <c r="J62" i="29"/>
  <c r="K62" i="29"/>
  <c r="J63" i="29"/>
  <c r="K63" i="29"/>
  <c r="J64" i="29"/>
  <c r="K64" i="29"/>
  <c r="J65" i="29"/>
  <c r="K65" i="29"/>
  <c r="J66" i="29"/>
  <c r="K66" i="29"/>
  <c r="J67" i="29"/>
  <c r="K67" i="29"/>
  <c r="J68" i="29"/>
  <c r="K68" i="29"/>
  <c r="J69" i="29"/>
  <c r="K69" i="29"/>
  <c r="J70" i="29"/>
  <c r="K70" i="29"/>
  <c r="K72" i="29"/>
  <c r="K28" i="29" l="1"/>
  <c r="G5" i="28"/>
  <c r="I5" i="28" s="1"/>
  <c r="G6" i="28"/>
  <c r="I6" i="28" s="1"/>
  <c r="G7" i="28"/>
  <c r="I7" i="28" s="1"/>
  <c r="G8" i="28"/>
  <c r="I8" i="28" s="1"/>
  <c r="G9" i="28"/>
  <c r="I9" i="28" s="1"/>
  <c r="G10" i="28"/>
  <c r="I10" i="28" s="1"/>
  <c r="G11" i="28"/>
  <c r="I11" i="28" s="1"/>
  <c r="G12" i="28"/>
  <c r="I12" i="28" s="1"/>
  <c r="G13" i="28"/>
  <c r="I13" i="28" s="1"/>
  <c r="G14" i="28"/>
  <c r="I14" i="28" s="1"/>
  <c r="G15" i="28"/>
  <c r="I15" i="28" s="1"/>
  <c r="G16" i="28"/>
  <c r="I16" i="28" s="1"/>
  <c r="G17" i="28"/>
  <c r="I17" i="28" s="1"/>
  <c r="G18" i="28"/>
  <c r="I18" i="28" s="1"/>
  <c r="G19" i="28"/>
  <c r="I19" i="28" s="1"/>
  <c r="G20" i="28"/>
  <c r="I20" i="28" s="1"/>
  <c r="G4" i="28"/>
  <c r="I4" i="28" s="1"/>
  <c r="D5" i="28"/>
  <c r="H5" i="28" s="1"/>
  <c r="D6" i="28"/>
  <c r="H6" i="28" s="1"/>
  <c r="D7" i="28"/>
  <c r="H7" i="28" s="1"/>
  <c r="D8" i="28"/>
  <c r="H8" i="28" s="1"/>
  <c r="D9" i="28"/>
  <c r="H9" i="28" s="1"/>
  <c r="D10" i="28"/>
  <c r="H10" i="28" s="1"/>
  <c r="D11" i="28"/>
  <c r="H11" i="28" s="1"/>
  <c r="D12" i="28"/>
  <c r="H12" i="28" s="1"/>
  <c r="D13" i="28"/>
  <c r="H13" i="28" s="1"/>
  <c r="D14" i="28"/>
  <c r="H14" i="28" s="1"/>
  <c r="D15" i="28"/>
  <c r="H15" i="28" s="1"/>
  <c r="D16" i="28"/>
  <c r="H16" i="28" s="1"/>
  <c r="D17" i="28"/>
  <c r="H17" i="28" s="1"/>
  <c r="D18" i="28"/>
  <c r="H18" i="28" s="1"/>
  <c r="D19" i="28"/>
  <c r="H19" i="28" s="1"/>
  <c r="H20" i="28"/>
  <c r="D4" i="28"/>
  <c r="H4" i="28" s="1"/>
  <c r="D32" i="28"/>
  <c r="H32" i="28" s="1"/>
  <c r="G32" i="28"/>
  <c r="I32" i="28" s="1"/>
  <c r="G31" i="28"/>
  <c r="I31" i="28" s="1"/>
  <c r="D31" i="28"/>
  <c r="H31" i="28" s="1"/>
  <c r="D33" i="28"/>
  <c r="H33" i="28" s="1"/>
  <c r="G33" i="28"/>
  <c r="I33" i="28" s="1"/>
  <c r="G24" i="28"/>
  <c r="I24" i="28" s="1"/>
  <c r="G25" i="28"/>
  <c r="I25" i="28" s="1"/>
  <c r="G26" i="28"/>
  <c r="I26" i="28" s="1"/>
  <c r="G27" i="28"/>
  <c r="I27" i="28" s="1"/>
  <c r="G28" i="28"/>
  <c r="I28" i="28" s="1"/>
  <c r="G29" i="28"/>
  <c r="I29" i="28" s="1"/>
  <c r="G30" i="28"/>
  <c r="I30" i="28" s="1"/>
  <c r="D30" i="28"/>
  <c r="H30" i="28" s="1"/>
  <c r="D24" i="28"/>
  <c r="H24" i="28" s="1"/>
  <c r="D25" i="28"/>
  <c r="H25" i="28" s="1"/>
  <c r="D26" i="28"/>
  <c r="H26" i="28" s="1"/>
  <c r="D27" i="28"/>
  <c r="H27" i="28" s="1"/>
  <c r="D28" i="28"/>
  <c r="H28" i="28" s="1"/>
  <c r="D29" i="28"/>
  <c r="H29" i="28" s="1"/>
  <c r="G23" i="28"/>
  <c r="I23" i="28" s="1"/>
  <c r="D23" i="28"/>
  <c r="H23" i="28" s="1"/>
  <c r="C25" i="29" l="1"/>
</calcChain>
</file>

<file path=xl/sharedStrings.xml><?xml version="1.0" encoding="utf-8"?>
<sst xmlns="http://schemas.openxmlformats.org/spreadsheetml/2006/main" count="184" uniqueCount="91">
  <si>
    <t>団　体　名</t>
    <rPh sb="0" eb="1">
      <t>ダン</t>
    </rPh>
    <rPh sb="2" eb="3">
      <t>タイ</t>
    </rPh>
    <rPh sb="4" eb="5">
      <t>メイ</t>
    </rPh>
    <phoneticPr fontId="2"/>
  </si>
  <si>
    <t>基準日</t>
    <rPh sb="0" eb="3">
      <t>キジュンビ</t>
    </rPh>
    <phoneticPr fontId="2"/>
  </si>
  <si>
    <t>小学</t>
    <rPh sb="0" eb="2">
      <t>ショウガク</t>
    </rPh>
    <phoneticPr fontId="2"/>
  </si>
  <si>
    <t>1年</t>
    <rPh sb="1" eb="2">
      <t>ネン</t>
    </rPh>
    <phoneticPr fontId="2"/>
  </si>
  <si>
    <t>～</t>
    <phoneticPr fontId="2"/>
  </si>
  <si>
    <t>歳</t>
    <rPh sb="0" eb="1">
      <t>サイ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</si>
  <si>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</si>
  <si>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</si>
  <si>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4年</t>
    <rPh sb="1" eb="2">
      <t>ネン</t>
    </rPh>
    <phoneticPr fontId="2"/>
  </si>
  <si>
    <t>5年</t>
    <rPh sb="1" eb="2">
      <t>ネン</t>
    </rPh>
    <phoneticPr fontId="2"/>
  </si>
  <si>
    <t>6年</t>
    <rPh sb="1" eb="2">
      <t>ネン</t>
    </rPh>
    <phoneticPr fontId="2"/>
  </si>
  <si>
    <t>中学</t>
    <rPh sb="0" eb="2">
      <t>チュウガク</t>
    </rPh>
    <phoneticPr fontId="2"/>
  </si>
  <si>
    <t>高校</t>
    <rPh sb="0" eb="2">
      <t>コウコウ</t>
    </rPh>
    <phoneticPr fontId="2"/>
  </si>
  <si>
    <t>シニア</t>
    <phoneticPr fontId="2"/>
  </si>
  <si>
    <t>ジュニア</t>
    <phoneticPr fontId="2"/>
  </si>
  <si>
    <t>カデ</t>
    <phoneticPr fontId="2"/>
  </si>
  <si>
    <t>ミニム</t>
    <phoneticPr fontId="2"/>
  </si>
  <si>
    <t>少年</t>
    <rPh sb="0" eb="2">
      <t>ショウネン</t>
    </rPh>
    <phoneticPr fontId="2"/>
  </si>
  <si>
    <t>2.</t>
  </si>
  <si>
    <t>1.</t>
    <phoneticPr fontId="3" type="Hiragana"/>
  </si>
  <si>
    <t>都道府県名</t>
    <rPh sb="0" eb="4">
      <t>トドウフケン</t>
    </rPh>
    <rPh sb="4" eb="5">
      <t>メイ</t>
    </rPh>
    <phoneticPr fontId="2"/>
  </si>
  <si>
    <t>大学</t>
    <rPh sb="0" eb="2">
      <t>ダイガク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</si>
  <si>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</si>
  <si>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</si>
  <si>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</si>
  <si>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４年</t>
    <rPh sb="1" eb="2">
      <t>ネン</t>
    </rPh>
    <phoneticPr fontId="2"/>
  </si>
  <si>
    <t>申込責任者</t>
    <rPh sb="0" eb="2">
      <t>モウシコミ</t>
    </rPh>
    <rPh sb="2" eb="5">
      <t>セキニンシャ</t>
    </rPh>
    <phoneticPr fontId="2"/>
  </si>
  <si>
    <t>参加料</t>
    <rPh sb="0" eb="3">
      <t>サンカリョウ</t>
    </rPh>
    <phoneticPr fontId="2"/>
  </si>
  <si>
    <t>〒</t>
    <phoneticPr fontId="2"/>
  </si>
  <si>
    <t>氏　　　名</t>
    <rPh sb="0" eb="1">
      <t>シ</t>
    </rPh>
    <rPh sb="4" eb="5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</si>
  <si>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</si>
  <si>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</si>
  <si>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種目</t>
    <rPh sb="0" eb="2">
      <t>シュモク</t>
    </rPh>
    <phoneticPr fontId="2"/>
  </si>
  <si>
    <t>対象年齢</t>
    <rPh sb="0" eb="2">
      <t>タイショウ</t>
    </rPh>
    <rPh sb="2" eb="4">
      <t>ネンレイ</t>
    </rPh>
    <phoneticPr fontId="2"/>
  </si>
  <si>
    <t>以降</t>
    <rPh sb="0" eb="2">
      <t>イコウ</t>
    </rPh>
    <phoneticPr fontId="2"/>
  </si>
  <si>
    <t>以前</t>
    <rPh sb="0" eb="2">
      <t>イゼン</t>
    </rPh>
    <phoneticPr fontId="2"/>
  </si>
  <si>
    <t>カテゴリ</t>
    <phoneticPr fontId="2"/>
  </si>
  <si>
    <t>性
別</t>
    <rPh sb="0" eb="1">
      <t>セイ</t>
    </rPh>
    <rPh sb="2" eb="3">
      <t>ベツ</t>
    </rPh>
    <phoneticPr fontId="2"/>
  </si>
  <si>
    <t>生年月日
/で区切ること</t>
    <rPh sb="0" eb="2">
      <t>セイネン</t>
    </rPh>
    <rPh sb="2" eb="4">
      <t>ガッピ</t>
    </rPh>
    <rPh sb="7" eb="9">
      <t>クギ</t>
    </rPh>
    <phoneticPr fontId="2"/>
  </si>
  <si>
    <t>選　手　名</t>
    <rPh sb="0" eb="1">
      <t>セン</t>
    </rPh>
    <rPh sb="2" eb="3">
      <t>テ</t>
    </rPh>
    <rPh sb="4" eb="5">
      <t>メイ</t>
    </rPh>
    <phoneticPr fontId="2"/>
  </si>
  <si>
    <t>下記太枠内に入力すること。</t>
    <rPh sb="0" eb="2">
      <t>カキ</t>
    </rPh>
    <rPh sb="2" eb="3">
      <t>フト</t>
    </rPh>
    <rPh sb="3" eb="5">
      <t>ワクナイ</t>
    </rPh>
    <rPh sb="6" eb="8">
      <t>ニュウリョク</t>
    </rPh>
    <phoneticPr fontId="2"/>
  </si>
  <si>
    <t>参加料振込先口座</t>
    <rPh sb="0" eb="2">
      <t>サンカリョウ</t>
    </rPh>
    <rPh sb="2" eb="4">
      <t>フリコミ</t>
    </rPh>
    <rPh sb="4" eb="5">
      <t>サキ</t>
    </rPh>
    <rPh sb="6" eb="8">
      <t>コウザ</t>
    </rPh>
    <phoneticPr fontId="2"/>
  </si>
  <si>
    <t>参加申込メール送信先</t>
    <rPh sb="0" eb="1">
      <t>サンカ</t>
    </rPh>
    <rPh sb="1" eb="3">
      <t>モウシコミ</t>
    </rPh>
    <rPh sb="6" eb="8">
      <t>ソウシン</t>
    </rPh>
    <rPh sb="8" eb="9">
      <t>サキ</t>
    </rPh>
    <phoneticPr fontId="2"/>
  </si>
  <si>
    <t>問合せ先</t>
    <rPh sb="0" eb="1">
      <t>トイアワ</t>
    </rPh>
    <rPh sb="2" eb="3">
      <t>サキ</t>
    </rPh>
    <phoneticPr fontId="2"/>
  </si>
  <si>
    <t>参加料</t>
    <rPh sb="0" eb="1">
      <t>サンカリョウ</t>
    </rPh>
    <rPh sb="1" eb="3">
      <t>フリコミ</t>
    </rPh>
    <phoneticPr fontId="2"/>
  </si>
  <si>
    <t>nishinihon_fencing@yahoo.co.jp</t>
    <phoneticPr fontId="2"/>
  </si>
  <si>
    <t>参加料振込日</t>
    <rPh sb="0" eb="3">
      <t>サンカリョウ</t>
    </rPh>
    <rPh sb="3" eb="5">
      <t>フリコミ</t>
    </rPh>
    <rPh sb="5" eb="6">
      <t>ビ</t>
    </rPh>
    <phoneticPr fontId="2"/>
  </si>
  <si>
    <t>参加料振込名義</t>
    <rPh sb="0" eb="3">
      <t>サンカリョウ</t>
    </rPh>
    <rPh sb="3" eb="5">
      <t>フリコミ</t>
    </rPh>
    <rPh sb="5" eb="7">
      <t>メイギ</t>
    </rPh>
    <phoneticPr fontId="2"/>
  </si>
  <si>
    <t>参加料合計</t>
    <rPh sb="0" eb="3">
      <t>サンカリョウ</t>
    </rPh>
    <rPh sb="3" eb="5">
      <t>ゴウケイ</t>
    </rPh>
    <phoneticPr fontId="2"/>
  </si>
  <si>
    <t>合計</t>
    <rPh sb="0" eb="2">
      <t>ゴウケイ</t>
    </rPh>
    <phoneticPr fontId="2"/>
  </si>
  <si>
    <t>参加人数</t>
    <rPh sb="0" eb="2">
      <t>サンカ</t>
    </rPh>
    <rPh sb="2" eb="4">
      <t>ニンズウ</t>
    </rPh>
    <phoneticPr fontId="2"/>
  </si>
  <si>
    <t>出場カテゴリー合計</t>
    <rPh sb="0" eb="2">
      <t>シュツジョウ</t>
    </rPh>
    <rPh sb="7" eb="9">
      <t>ゴウケイ</t>
    </rPh>
    <phoneticPr fontId="2"/>
  </si>
  <si>
    <t>カテゴリ①</t>
    <phoneticPr fontId="2"/>
  </si>
  <si>
    <t>カテゴリ②</t>
    <phoneticPr fontId="2"/>
  </si>
  <si>
    <t>nishinihon_fencing@yahoo.co.jp</t>
    <phoneticPr fontId="2"/>
  </si>
  <si>
    <t>○</t>
    <phoneticPr fontId="2"/>
  </si>
  <si>
    <t>チェック欄</t>
    <rPh sb="4" eb="5">
      <t>ラン</t>
    </rPh>
    <phoneticPr fontId="2"/>
  </si>
  <si>
    <t>年齢１年ずれる</t>
    <rPh sb="0" eb="2">
      <t>ネンレイ</t>
    </rPh>
    <rPh sb="3" eb="4">
      <t>ネン</t>
    </rPh>
    <phoneticPr fontId="2"/>
  </si>
  <si>
    <t>シニア</t>
    <phoneticPr fontId="2"/>
  </si>
  <si>
    <t>ジュニア</t>
    <phoneticPr fontId="2"/>
  </si>
  <si>
    <t>ミニム</t>
    <phoneticPr fontId="2"/>
  </si>
  <si>
    <t>住　　　所</t>
    <rPh sb="0" eb="1">
      <t>ジュウ</t>
    </rPh>
    <rPh sb="4" eb="5">
      <t>ショ</t>
    </rPh>
    <phoneticPr fontId="2"/>
  </si>
  <si>
    <t>申込</t>
    <rPh sb="0" eb="2">
      <t>モウシコミ</t>
    </rPh>
    <phoneticPr fontId="2"/>
  </si>
  <si>
    <t>振込</t>
    <rPh sb="0" eb="2">
      <t>フリコミ</t>
    </rPh>
    <phoneticPr fontId="2"/>
  </si>
  <si>
    <t>訂正１</t>
    <rPh sb="0" eb="2">
      <t>テイセイ</t>
    </rPh>
    <phoneticPr fontId="2"/>
  </si>
  <si>
    <t>訂正２</t>
    <rPh sb="0" eb="2">
      <t>テイセイ</t>
    </rPh>
    <phoneticPr fontId="2"/>
  </si>
  <si>
    <t>訂正３</t>
    <rPh sb="0" eb="2">
      <t>テイセイ</t>
    </rPh>
    <phoneticPr fontId="2"/>
  </si>
  <si>
    <t>Senior</t>
    <phoneticPr fontId="2"/>
  </si>
  <si>
    <t>Junior</t>
    <phoneticPr fontId="2"/>
  </si>
  <si>
    <t>Cadet</t>
    <phoneticPr fontId="2"/>
  </si>
  <si>
    <t>Veteran</t>
    <phoneticPr fontId="2"/>
  </si>
  <si>
    <t>～</t>
    <phoneticPr fontId="2"/>
  </si>
  <si>
    <t>～</t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</si>
  <si>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</si>
  <si>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3.</t>
  </si>
  <si>
    <t>4.</t>
  </si>
  <si>
    <t>連絡先(e-mail)</t>
    <rPh sb="0" eb="3">
      <t>レンラクサキ</t>
    </rPh>
    <phoneticPr fontId="2"/>
  </si>
  <si>
    <r>
      <t>入力後、『和歌山県フェンシング協会』あて参加料の</t>
    </r>
    <r>
      <rPr>
        <b/>
        <u/>
        <sz val="11"/>
        <rFont val="HG丸ｺﾞｼｯｸM-PRO"/>
        <family val="3"/>
        <charset val="128"/>
      </rPr>
      <t>銀行振り込み及び参加申し込みをすること。</t>
    </r>
    <r>
      <rPr>
        <sz val="11"/>
        <color theme="0"/>
        <rFont val="HG丸ｺﾞｼｯｸM-PRO"/>
        <family val="3"/>
        <charset val="128"/>
      </rPr>
      <t/>
    </r>
    <rPh sb="0" eb="2">
      <t>ニュウリョク</t>
    </rPh>
    <rPh sb="2" eb="3">
      <t>ゴ</t>
    </rPh>
    <rPh sb="5" eb="8">
      <t>ワカヤマ</t>
    </rPh>
    <rPh sb="8" eb="9">
      <t>ケン</t>
    </rPh>
    <rPh sb="15" eb="17">
      <t>キョウカイ</t>
    </rPh>
    <rPh sb="20" eb="23">
      <t>サンカリョウ</t>
    </rPh>
    <rPh sb="24" eb="26">
      <t>ギンコウ</t>
    </rPh>
    <rPh sb="26" eb="27">
      <t>フ</t>
    </rPh>
    <rPh sb="28" eb="29">
      <t>コ</t>
    </rPh>
    <rPh sb="30" eb="31">
      <t>オヨ</t>
    </rPh>
    <rPh sb="32" eb="34">
      <t>サンカ</t>
    </rPh>
    <rPh sb="34" eb="35">
      <t>モウ</t>
    </rPh>
    <rPh sb="36" eb="37">
      <t>コ</t>
    </rPh>
    <phoneticPr fontId="2"/>
  </si>
  <si>
    <r>
      <t>※</t>
    </r>
    <r>
      <rPr>
        <b/>
        <sz val="11"/>
        <color rgb="FFFF0000"/>
        <rFont val="HG丸ｺﾞｼｯｸM-PRO"/>
        <family val="3"/>
        <charset val="128"/>
      </rPr>
      <t>参加申込はメールでのみ受付ます</t>
    </r>
    <r>
      <rPr>
        <sz val="11"/>
        <rFont val="HG丸ｺﾞｼｯｸM-PRO"/>
        <family val="3"/>
        <charset val="128"/>
      </rPr>
      <t>。ファイル（</t>
    </r>
    <r>
      <rPr>
        <u/>
        <sz val="11"/>
        <rFont val="HG丸ｺﾞｼｯｸM-PRO"/>
        <family val="3"/>
        <charset val="128"/>
      </rPr>
      <t>参加申込書）をメールで</t>
    </r>
    <r>
      <rPr>
        <b/>
        <u/>
        <sz val="11"/>
        <rFont val="HG丸ｺﾞｼｯｸM-PRO"/>
        <family val="3"/>
        <charset val="128"/>
      </rPr>
      <t>添付送信</t>
    </r>
    <r>
      <rPr>
        <u/>
        <sz val="11"/>
        <rFont val="HG丸ｺﾞｼｯｸM-PRO"/>
        <family val="3"/>
        <charset val="128"/>
      </rPr>
      <t>すること。</t>
    </r>
    <rPh sb="1" eb="3">
      <t>サンカ</t>
    </rPh>
    <rPh sb="3" eb="5">
      <t>モウシコミ</t>
    </rPh>
    <rPh sb="12" eb="14">
      <t>ウケツケ</t>
    </rPh>
    <rPh sb="22" eb="24">
      <t>サンカ</t>
    </rPh>
    <rPh sb="24" eb="26">
      <t>モウシコミ</t>
    </rPh>
    <rPh sb="26" eb="27">
      <t>ショ</t>
    </rPh>
    <rPh sb="33" eb="35">
      <t>テンプ</t>
    </rPh>
    <rPh sb="35" eb="37">
      <t>ソウシン</t>
    </rPh>
    <phoneticPr fontId="2"/>
  </si>
  <si>
    <t>日本フェンシング協会登録番号</t>
    <rPh sb="0" eb="2">
      <t>ニホン</t>
    </rPh>
    <rPh sb="8" eb="10">
      <t>キョウカイ</t>
    </rPh>
    <rPh sb="10" eb="12">
      <t>トウロク</t>
    </rPh>
    <rPh sb="12" eb="14">
      <t>バンゴウ</t>
    </rPh>
    <phoneticPr fontId="2"/>
  </si>
  <si>
    <t>和歌山県フェンシング協会事務局　</t>
    <rPh sb="0" eb="3">
      <t>ワカヤマ</t>
    </rPh>
    <rPh sb="3" eb="4">
      <t>ケン</t>
    </rPh>
    <rPh sb="10" eb="12">
      <t>キョウカイ</t>
    </rPh>
    <rPh sb="12" eb="15">
      <t>ジムキョク</t>
    </rPh>
    <phoneticPr fontId="2"/>
  </si>
  <si>
    <r>
      <t>※</t>
    </r>
    <r>
      <rPr>
        <b/>
        <sz val="11"/>
        <color rgb="FFFF0000"/>
        <rFont val="HG丸ｺﾞｼｯｸM-PRO"/>
        <family val="3"/>
        <charset val="128"/>
      </rPr>
      <t>メールの件名及びデータのファイル名には所属名を入れる</t>
    </r>
    <r>
      <rPr>
        <sz val="11"/>
        <color rgb="FFFF0000"/>
        <rFont val="HG丸ｺﾞｼｯｸM-PRO"/>
        <family val="3"/>
        <charset val="128"/>
      </rPr>
      <t>こと</t>
    </r>
    <r>
      <rPr>
        <sz val="11"/>
        <rFont val="HG丸ｺﾞｼｯｸM-PRO"/>
        <family val="3"/>
        <charset val="128"/>
      </rPr>
      <t>。　</t>
    </r>
    <rPh sb="5" eb="7">
      <t>ケンメイ</t>
    </rPh>
    <rPh sb="7" eb="8">
      <t>オヨ</t>
    </rPh>
    <rPh sb="17" eb="18">
      <t>メイ</t>
    </rPh>
    <rPh sb="20" eb="22">
      <t>ショゾク</t>
    </rPh>
    <rPh sb="22" eb="23">
      <t>メイ</t>
    </rPh>
    <rPh sb="24" eb="25">
      <t>イ</t>
    </rPh>
    <phoneticPr fontId="2"/>
  </si>
  <si>
    <t>紀陽銀行　県庁支店　普通　３７０９３２　和歌山県フェンシング協会　事務局　会計　嶋田朋美（シマダトモミ）</t>
    <rPh sb="0" eb="2">
      <t>キヨウ</t>
    </rPh>
    <rPh sb="2" eb="4">
      <t>ギンコウ</t>
    </rPh>
    <rPh sb="5" eb="7">
      <t>ケンチョウ</t>
    </rPh>
    <rPh sb="7" eb="9">
      <t>シテン</t>
    </rPh>
    <rPh sb="10" eb="12">
      <t>フツウ</t>
    </rPh>
    <rPh sb="20" eb="23">
      <t>ワカヤマ</t>
    </rPh>
    <rPh sb="23" eb="24">
      <t>ケン</t>
    </rPh>
    <rPh sb="30" eb="32">
      <t>キョウカイ</t>
    </rPh>
    <rPh sb="33" eb="36">
      <t>ジムキョク</t>
    </rPh>
    <rPh sb="37" eb="39">
      <t>カイケイ</t>
    </rPh>
    <rPh sb="40" eb="42">
      <t>シマダ</t>
    </rPh>
    <rPh sb="42" eb="44">
      <t>トモミ</t>
    </rPh>
    <phoneticPr fontId="2"/>
  </si>
  <si>
    <t>※参加料の銀行振込控えは保管しておくこと。（申し込み漏れ防止のため念のため当日持参して下さい。）</t>
    <rPh sb="1" eb="4">
      <t>サンカリョウ</t>
    </rPh>
    <rPh sb="5" eb="7">
      <t>ギンコウ</t>
    </rPh>
    <rPh sb="7" eb="9">
      <t>フリコミ</t>
    </rPh>
    <rPh sb="9" eb="10">
      <t>ヒカ</t>
    </rPh>
    <rPh sb="12" eb="14">
      <t>ホカン</t>
    </rPh>
    <rPh sb="22" eb="23">
      <t>モウ</t>
    </rPh>
    <rPh sb="24" eb="25">
      <t>コ</t>
    </rPh>
    <rPh sb="26" eb="27">
      <t>モ</t>
    </rPh>
    <rPh sb="28" eb="30">
      <t>ボウシ</t>
    </rPh>
    <rPh sb="33" eb="34">
      <t>ネン</t>
    </rPh>
    <rPh sb="37" eb="39">
      <t>トウジツ</t>
    </rPh>
    <rPh sb="39" eb="41">
      <t>ジサン</t>
    </rPh>
    <rPh sb="43" eb="44">
      <t>クダ</t>
    </rPh>
    <phoneticPr fontId="2"/>
  </si>
  <si>
    <t>０９０－５９６８－６５７８（坪井）　０９０－９０４８－９００２（高田）</t>
    <rPh sb="14" eb="16">
      <t>ツボイ</t>
    </rPh>
    <rPh sb="32" eb="34">
      <t>タカダ</t>
    </rPh>
    <phoneticPr fontId="2"/>
  </si>
  <si>
    <t>連絡先(携帯or自宅)</t>
    <rPh sb="0" eb="3">
      <t>レンラクサキ</t>
    </rPh>
    <rPh sb="4" eb="6">
      <t>ケイタイ</t>
    </rPh>
    <rPh sb="8" eb="10">
      <t>ジタク</t>
    </rPh>
    <phoneticPr fontId="2"/>
  </si>
  <si>
    <r>
      <t>※</t>
    </r>
    <r>
      <rPr>
        <sz val="11"/>
        <color rgb="FFFF0000"/>
        <rFont val="HG丸ｺﾞｼｯｸM-PRO"/>
        <family val="3"/>
        <charset val="128"/>
      </rPr>
      <t>参加料振込名義は団体名で、団体でまとめてお振込み願います。</t>
    </r>
    <rPh sb="1" eb="4">
      <t>サンカリョウ</t>
    </rPh>
    <rPh sb="4" eb="6">
      <t>フリコミ</t>
    </rPh>
    <rPh sb="6" eb="8">
      <t>メイギ</t>
    </rPh>
    <rPh sb="9" eb="12">
      <t>ダンタイメイ</t>
    </rPh>
    <rPh sb="14" eb="16">
      <t>ダンタイ</t>
    </rPh>
    <rPh sb="22" eb="24">
      <t>フリコ</t>
    </rPh>
    <rPh sb="25" eb="26">
      <t>ネガ</t>
    </rPh>
    <phoneticPr fontId="2"/>
  </si>
  <si>
    <t>申込は、団体（学校・クラブチーム）ごとにまとめて作成すること。</t>
    <rPh sb="4" eb="6">
      <t>ダンタイ</t>
    </rPh>
    <rPh sb="24" eb="26">
      <t>サクセイ</t>
    </rPh>
    <phoneticPr fontId="2"/>
  </si>
  <si>
    <t>第32回（2020年）西日本フェンシング選手権大会　参加申込一覧</t>
    <phoneticPr fontId="2"/>
  </si>
  <si>
    <t>１人１カテゴリー　６，０００円（保険料を含む。）</t>
    <rPh sb="1" eb="2">
      <t>ニン</t>
    </rPh>
    <rPh sb="14" eb="15">
      <t>エン</t>
    </rPh>
    <rPh sb="16" eb="19">
      <t>ホケンリョウ</t>
    </rPh>
    <rPh sb="20" eb="21">
      <t>フク</t>
    </rPh>
    <phoneticPr fontId="2"/>
  </si>
  <si>
    <r>
      <t>参加料振込み及び参加申し込みの締め切りは令和２</t>
    </r>
    <r>
      <rPr>
        <b/>
        <u/>
        <sz val="11"/>
        <color rgb="FFFF0000"/>
        <rFont val="HG丸ｺﾞｼｯｸM-PRO"/>
        <family val="3"/>
        <charset val="128"/>
      </rPr>
      <t>年２月７日(金)まで</t>
    </r>
    <r>
      <rPr>
        <b/>
        <u/>
        <sz val="11"/>
        <rFont val="HG丸ｺﾞｼｯｸM-PRO"/>
        <family val="3"/>
        <charset val="128"/>
      </rPr>
      <t>と</t>
    </r>
    <r>
      <rPr>
        <sz val="11"/>
        <rFont val="HG丸ｺﾞｼｯｸM-PRO"/>
        <family val="3"/>
        <charset val="128"/>
      </rPr>
      <t>する。</t>
    </r>
    <rPh sb="0" eb="3">
      <t>サンカリョウ</t>
    </rPh>
    <rPh sb="3" eb="5">
      <t>フリコ</t>
    </rPh>
    <rPh sb="6" eb="7">
      <t>オヨ</t>
    </rPh>
    <rPh sb="8" eb="10">
      <t>サンカ</t>
    </rPh>
    <rPh sb="10" eb="11">
      <t>モウ</t>
    </rPh>
    <rPh sb="12" eb="13">
      <t>コ</t>
    </rPh>
    <rPh sb="15" eb="16">
      <t>シ</t>
    </rPh>
    <rPh sb="17" eb="18">
      <t>キ</t>
    </rPh>
    <rPh sb="20" eb="22">
      <t>レイワ</t>
    </rPh>
    <rPh sb="29" eb="30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</si>
</sst>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yyyy/m/d;@"/>
    <numFmt numFmtId="177" formatCode="[$-411]ge\.m\.d;@"/>
    <numFmt numFmtId="178" formatCode="@&quot;子&quot;"/>
    <numFmt numFmtId="179" formatCode="m/d;@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9.35"/>
      <color indexed="12"/>
      <name val="ＭＳ Ｐゴシック"/>
      <family val="3"/>
      <charset val="128"/>
    </font>
    <font>
      <sz val="11"/>
      <color indexed="30"/>
      <name val="HG丸ｺﾞｼｯｸM-PRO"/>
      <family val="3"/>
      <charset val="128"/>
    </font>
    <font>
      <sz val="11"/>
      <color indexed="14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sz val="11"/>
      <color theme="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u/>
      <sz val="11"/>
      <color rgb="FF0070C0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b/>
      <u/>
      <sz val="11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8"/>
      <color rgb="FF0070C0"/>
      <name val="HG丸ｺﾞｼｯｸM-PRO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250">
    <xf numFmtId="0" fontId="0" fillId="0" borderId="0" xfId="0"/>
    <xf numFmtId="57" fontId="0" fillId="0" borderId="0" xfId="0" applyNumberFormat="1"/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vertical="center"/>
    </xf>
    <xf numFmtId="14" fontId="0" fillId="0" borderId="3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vertical="center"/>
    </xf>
    <xf numFmtId="14" fontId="0" fillId="0" borderId="8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4" fontId="0" fillId="0" borderId="12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14" fontId="0" fillId="0" borderId="11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/>
    <xf numFmtId="14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/>
    <xf numFmtId="0" fontId="0" fillId="0" borderId="6" xfId="0" applyFill="1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14" fontId="0" fillId="0" borderId="8" xfId="0" applyNumberFormat="1" applyFill="1" applyBorder="1" applyAlignment="1">
      <alignment vertical="center"/>
    </xf>
    <xf numFmtId="177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14" fontId="0" fillId="0" borderId="7" xfId="0" applyNumberForma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2" borderId="15" xfId="0" applyFill="1" applyBorder="1" applyAlignment="1">
      <alignment horizontal="right" vertical="center"/>
    </xf>
    <xf numFmtId="14" fontId="0" fillId="2" borderId="16" xfId="0" applyNumberFormat="1" applyFill="1" applyBorder="1" applyAlignment="1">
      <alignment vertical="center"/>
    </xf>
    <xf numFmtId="177" fontId="0" fillId="2" borderId="16" xfId="0" applyNumberFormat="1" applyFill="1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0" borderId="18" xfId="0" applyBorder="1"/>
    <xf numFmtId="0" fontId="0" fillId="0" borderId="11" xfId="0" applyBorder="1"/>
    <xf numFmtId="0" fontId="0" fillId="3" borderId="6" xfId="0" applyFill="1" applyBorder="1" applyAlignment="1">
      <alignment horizontal="right" vertical="center"/>
    </xf>
    <xf numFmtId="0" fontId="0" fillId="3" borderId="7" xfId="0" applyFill="1" applyBorder="1" applyAlignment="1">
      <alignment vertical="center"/>
    </xf>
    <xf numFmtId="14" fontId="0" fillId="3" borderId="8" xfId="0" applyNumberFormat="1" applyFill="1" applyBorder="1" applyAlignment="1">
      <alignment vertical="center"/>
    </xf>
    <xf numFmtId="177" fontId="0" fillId="3" borderId="7" xfId="0" applyNumberFormat="1" applyFill="1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14" fontId="0" fillId="3" borderId="7" xfId="0" applyNumberFormat="1" applyFill="1" applyBorder="1" applyAlignment="1">
      <alignment vertical="center"/>
    </xf>
    <xf numFmtId="177" fontId="0" fillId="3" borderId="9" xfId="0" applyNumberForma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right" vertical="center"/>
    </xf>
    <xf numFmtId="0" fontId="0" fillId="4" borderId="19" xfId="0" applyFill="1" applyBorder="1" applyAlignment="1">
      <alignment horizontal="right" vertical="center"/>
    </xf>
    <xf numFmtId="14" fontId="0" fillId="4" borderId="20" xfId="0" applyNumberFormat="1" applyFill="1" applyBorder="1" applyAlignment="1">
      <alignment vertical="center"/>
    </xf>
    <xf numFmtId="177" fontId="0" fillId="4" borderId="20" xfId="0" applyNumberFormat="1" applyFill="1" applyBorder="1" applyAlignment="1">
      <alignment vertical="center"/>
    </xf>
    <xf numFmtId="0" fontId="0" fillId="4" borderId="20" xfId="0" applyFill="1" applyBorder="1" applyAlignment="1">
      <alignment horizontal="center" vertical="center"/>
    </xf>
    <xf numFmtId="0" fontId="0" fillId="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4" borderId="22" xfId="0" applyFill="1" applyBorder="1" applyAlignment="1">
      <alignment horizontal="right" vertical="center"/>
    </xf>
    <xf numFmtId="177" fontId="0" fillId="4" borderId="23" xfId="0" applyNumberFormat="1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14" fontId="0" fillId="4" borderId="23" xfId="0" applyNumberFormat="1" applyFill="1" applyBorder="1" applyAlignment="1">
      <alignment vertical="center"/>
    </xf>
    <xf numFmtId="0" fontId="0" fillId="4" borderId="23" xfId="0" applyFill="1" applyBorder="1" applyAlignment="1">
      <alignment horizontal="center" vertical="center"/>
    </xf>
    <xf numFmtId="0" fontId="0" fillId="5" borderId="22" xfId="0" applyFill="1" applyBorder="1" applyAlignment="1">
      <alignment horizontal="right" vertical="center"/>
    </xf>
    <xf numFmtId="177" fontId="0" fillId="5" borderId="23" xfId="0" applyNumberFormat="1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0" fillId="5" borderId="24" xfId="0" applyFill="1" applyBorder="1" applyAlignment="1">
      <alignment vertical="center"/>
    </xf>
    <xf numFmtId="14" fontId="0" fillId="5" borderId="23" xfId="0" applyNumberFormat="1" applyFill="1" applyBorder="1" applyAlignment="1">
      <alignment vertical="center"/>
    </xf>
    <xf numFmtId="0" fontId="0" fillId="5" borderId="23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/>
    <xf numFmtId="0" fontId="6" fillId="0" borderId="0" xfId="0" applyFont="1" applyFill="1"/>
    <xf numFmtId="0" fontId="4" fillId="0" borderId="2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 applyProtection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0" fillId="6" borderId="24" xfId="0" applyFill="1" applyBorder="1" applyAlignment="1">
      <alignment vertical="center"/>
    </xf>
    <xf numFmtId="14" fontId="10" fillId="5" borderId="23" xfId="0" applyNumberFormat="1" applyFont="1" applyFill="1" applyBorder="1" applyAlignment="1">
      <alignment vertical="center"/>
    </xf>
    <xf numFmtId="0" fontId="0" fillId="6" borderId="22" xfId="0" applyFill="1" applyBorder="1" applyAlignment="1">
      <alignment horizontal="right" vertical="center"/>
    </xf>
    <xf numFmtId="14" fontId="0" fillId="6" borderId="23" xfId="0" applyNumberFormat="1" applyFill="1" applyBorder="1" applyAlignment="1">
      <alignment vertical="center"/>
    </xf>
    <xf numFmtId="177" fontId="0" fillId="6" borderId="23" xfId="0" applyNumberFormat="1" applyFill="1" applyBorder="1" applyAlignment="1">
      <alignment vertical="center"/>
    </xf>
    <xf numFmtId="0" fontId="0" fillId="6" borderId="23" xfId="0" applyFill="1" applyBorder="1" applyAlignment="1">
      <alignment horizontal="center" vertical="center"/>
    </xf>
    <xf numFmtId="0" fontId="0" fillId="6" borderId="23" xfId="0" applyFill="1" applyBorder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2" fillId="0" borderId="0" xfId="0" applyFont="1" applyBorder="1"/>
    <xf numFmtId="0" fontId="4" fillId="0" borderId="0" xfId="0" quotePrefix="1" applyFont="1" applyBorder="1" applyAlignment="1" applyProtection="1">
      <alignment horizontal="right" vertical="top"/>
    </xf>
    <xf numFmtId="0" fontId="4" fillId="0" borderId="0" xfId="0" quotePrefix="1" applyFont="1" applyBorder="1" applyAlignment="1" applyProtection="1">
      <alignment horizontal="right" vertical="top" wrapText="1"/>
    </xf>
    <xf numFmtId="0" fontId="4" fillId="0" borderId="0" xfId="0" applyFont="1" applyBorder="1" applyAlignment="1" applyProtection="1">
      <alignment vertical="top" wrapText="1" shrinkToFit="1"/>
    </xf>
    <xf numFmtId="0" fontId="4" fillId="0" borderId="0" xfId="0" quotePrefix="1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 wrapText="1" shrinkToFit="1"/>
    </xf>
    <xf numFmtId="0" fontId="4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wrapText="1" shrinkToFit="1"/>
    </xf>
    <xf numFmtId="0" fontId="13" fillId="0" borderId="0" xfId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quotePrefix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 vertical="center" wrapText="1" shrinkToFit="1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 wrapText="1" shrinkToFit="1"/>
    </xf>
    <xf numFmtId="0" fontId="4" fillId="0" borderId="0" xfId="0" applyFont="1"/>
    <xf numFmtId="0" fontId="14" fillId="0" borderId="0" xfId="1" applyFont="1" applyBorder="1" applyAlignment="1" applyProtection="1">
      <alignment horizontal="left"/>
    </xf>
    <xf numFmtId="0" fontId="0" fillId="0" borderId="0" xfId="0" applyFill="1"/>
    <xf numFmtId="0" fontId="5" fillId="0" borderId="8" xfId="0" applyFont="1" applyBorder="1" applyAlignment="1">
      <alignment horizontal="distributed" vertical="center" indent="1"/>
    </xf>
    <xf numFmtId="0" fontId="4" fillId="0" borderId="0" xfId="0" applyFont="1" applyFill="1"/>
    <xf numFmtId="0" fontId="4" fillId="0" borderId="23" xfId="0" applyFont="1" applyBorder="1" applyAlignment="1">
      <alignment horizontal="center" vertical="center"/>
    </xf>
    <xf numFmtId="0" fontId="4" fillId="0" borderId="53" xfId="0" applyFont="1" applyFill="1" applyBorder="1"/>
    <xf numFmtId="0" fontId="4" fillId="0" borderId="0" xfId="0" applyFont="1" applyFill="1" applyBorder="1"/>
    <xf numFmtId="0" fontId="4" fillId="0" borderId="0" xfId="0" applyFont="1" applyBorder="1"/>
    <xf numFmtId="0" fontId="4" fillId="0" borderId="25" xfId="0" applyFont="1" applyBorder="1" applyAlignment="1">
      <alignment horizontal="distributed" vertical="center" indent="1"/>
    </xf>
    <xf numFmtId="0" fontId="4" fillId="0" borderId="52" xfId="0" applyFont="1" applyFill="1" applyBorder="1"/>
    <xf numFmtId="0" fontId="4" fillId="0" borderId="49" xfId="0" applyFont="1" applyFill="1" applyBorder="1"/>
    <xf numFmtId="0" fontId="4" fillId="0" borderId="49" xfId="0" applyFont="1" applyBorder="1"/>
    <xf numFmtId="0" fontId="8" fillId="0" borderId="49" xfId="0" applyFont="1" applyBorder="1" applyAlignment="1">
      <alignment horizontal="center"/>
    </xf>
    <xf numFmtId="0" fontId="8" fillId="0" borderId="49" xfId="0" applyFont="1" applyBorder="1"/>
    <xf numFmtId="0" fontId="8" fillId="0" borderId="0" xfId="0" applyFont="1" applyBorder="1"/>
    <xf numFmtId="14" fontId="8" fillId="0" borderId="0" xfId="0" applyNumberFormat="1" applyFont="1" applyBorder="1"/>
    <xf numFmtId="0" fontId="8" fillId="0" borderId="54" xfId="0" applyFont="1" applyBorder="1"/>
    <xf numFmtId="0" fontId="4" fillId="0" borderId="55" xfId="0" applyFont="1" applyFill="1" applyBorder="1"/>
    <xf numFmtId="0" fontId="4" fillId="0" borderId="56" xfId="0" applyFont="1" applyFill="1" applyBorder="1"/>
    <xf numFmtId="0" fontId="4" fillId="0" borderId="56" xfId="0" applyFont="1" applyBorder="1"/>
    <xf numFmtId="0" fontId="8" fillId="0" borderId="56" xfId="0" applyFont="1" applyBorder="1"/>
    <xf numFmtId="14" fontId="8" fillId="0" borderId="56" xfId="0" applyNumberFormat="1" applyFont="1" applyBorder="1"/>
    <xf numFmtId="0" fontId="8" fillId="0" borderId="57" xfId="0" applyFont="1" applyBorder="1"/>
    <xf numFmtId="6" fontId="4" fillId="0" borderId="25" xfId="3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>
      <alignment vertical="center"/>
    </xf>
    <xf numFmtId="0" fontId="8" fillId="0" borderId="0" xfId="0" applyFont="1"/>
    <xf numFmtId="14" fontId="8" fillId="0" borderId="0" xfId="0" applyNumberFormat="1" applyFont="1"/>
    <xf numFmtId="0" fontId="8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4" fillId="0" borderId="8" xfId="0" applyFont="1" applyBorder="1"/>
    <xf numFmtId="38" fontId="4" fillId="0" borderId="9" xfId="2" applyFont="1" applyBorder="1" applyProtection="1">
      <protection hidden="1"/>
    </xf>
    <xf numFmtId="0" fontId="4" fillId="0" borderId="9" xfId="0" applyFont="1" applyBorder="1"/>
    <xf numFmtId="0" fontId="4" fillId="0" borderId="23" xfId="0" applyFont="1" applyBorder="1"/>
    <xf numFmtId="0" fontId="18" fillId="0" borderId="0" xfId="0" applyFont="1" applyBorder="1"/>
    <xf numFmtId="0" fontId="4" fillId="0" borderId="3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distributed" vertical="center" indent="1"/>
    </xf>
    <xf numFmtId="0" fontId="4" fillId="0" borderId="36" xfId="0" applyFont="1" applyBorder="1" applyAlignment="1" applyProtection="1">
      <alignment vertical="center"/>
      <protection locked="0"/>
    </xf>
    <xf numFmtId="0" fontId="4" fillId="0" borderId="38" xfId="0" applyFont="1" applyBorder="1" applyAlignment="1" applyProtection="1">
      <alignment vertical="center"/>
      <protection locked="0"/>
    </xf>
    <xf numFmtId="49" fontId="4" fillId="0" borderId="38" xfId="0" applyNumberFormat="1" applyFont="1" applyBorder="1" applyAlignment="1" applyProtection="1">
      <alignment vertical="center"/>
      <protection locked="0"/>
    </xf>
    <xf numFmtId="0" fontId="4" fillId="0" borderId="47" xfId="0" applyFont="1" applyBorder="1" applyAlignment="1" applyProtection="1">
      <alignment vertical="center"/>
      <protection locked="0"/>
    </xf>
    <xf numFmtId="0" fontId="4" fillId="0" borderId="48" xfId="0" applyFont="1" applyBorder="1" applyAlignment="1" applyProtection="1">
      <alignment horizontal="center" vertical="center"/>
      <protection hidden="1"/>
    </xf>
    <xf numFmtId="0" fontId="18" fillId="0" borderId="23" xfId="0" applyFont="1" applyFill="1" applyBorder="1" applyProtection="1">
      <protection hidden="1"/>
    </xf>
    <xf numFmtId="0" fontId="6" fillId="0" borderId="70" xfId="0" applyFont="1" applyBorder="1"/>
    <xf numFmtId="176" fontId="4" fillId="7" borderId="43" xfId="0" applyNumberFormat="1" applyFont="1" applyFill="1" applyBorder="1" applyAlignment="1" applyProtection="1">
      <alignment horizontal="left" vertical="center" indent="1"/>
      <protection locked="0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/>
    <xf numFmtId="0" fontId="4" fillId="0" borderId="0" xfId="0" applyFont="1" applyAlignment="1" applyProtection="1">
      <alignment vertical="center"/>
    </xf>
    <xf numFmtId="0" fontId="4" fillId="0" borderId="0" xfId="0" applyFont="1" applyProtection="1"/>
    <xf numFmtId="0" fontId="4" fillId="0" borderId="0" xfId="0" applyFont="1" applyFill="1" applyProtection="1"/>
    <xf numFmtId="0" fontId="4" fillId="0" borderId="61" xfId="0" applyFont="1" applyBorder="1" applyProtection="1"/>
    <xf numFmtId="178" fontId="8" fillId="0" borderId="62" xfId="0" applyNumberFormat="1" applyFont="1" applyFill="1" applyBorder="1" applyAlignment="1" applyProtection="1">
      <alignment horizontal="center"/>
    </xf>
    <xf numFmtId="178" fontId="9" fillId="0" borderId="63" xfId="0" applyNumberFormat="1" applyFont="1" applyFill="1" applyBorder="1" applyAlignment="1" applyProtection="1">
      <alignment horizontal="center"/>
    </xf>
    <xf numFmtId="0" fontId="4" fillId="0" borderId="64" xfId="0" applyFont="1" applyBorder="1" applyAlignment="1" applyProtection="1">
      <alignment horizontal="right"/>
    </xf>
    <xf numFmtId="0" fontId="8" fillId="0" borderId="60" xfId="0" applyNumberFormat="1" applyFont="1" applyFill="1" applyBorder="1" applyAlignment="1" applyProtection="1">
      <alignment horizontal="center"/>
    </xf>
    <xf numFmtId="0" fontId="9" fillId="0" borderId="65" xfId="0" applyNumberFormat="1" applyFont="1" applyFill="1" applyBorder="1" applyAlignment="1" applyProtection="1">
      <alignment horizontal="center"/>
    </xf>
    <xf numFmtId="0" fontId="4" fillId="0" borderId="66" xfId="0" applyFont="1" applyBorder="1" applyAlignment="1" applyProtection="1">
      <alignment horizontal="center"/>
    </xf>
    <xf numFmtId="0" fontId="8" fillId="0" borderId="67" xfId="0" applyNumberFormat="1" applyFont="1" applyFill="1" applyBorder="1" applyAlignment="1" applyProtection="1">
      <alignment horizontal="center"/>
    </xf>
    <xf numFmtId="0" fontId="9" fillId="0" borderId="68" xfId="0" applyNumberFormat="1" applyFont="1" applyFill="1" applyBorder="1" applyAlignment="1" applyProtection="1">
      <alignment horizontal="center"/>
    </xf>
    <xf numFmtId="0" fontId="6" fillId="7" borderId="0" xfId="0" applyFont="1" applyFill="1"/>
    <xf numFmtId="0" fontId="6" fillId="7" borderId="72" xfId="0" applyFont="1" applyFill="1" applyBorder="1"/>
    <xf numFmtId="0" fontId="6" fillId="7" borderId="0" xfId="0" applyFont="1" applyFill="1" applyBorder="1"/>
    <xf numFmtId="0" fontId="6" fillId="7" borderId="54" xfId="0" applyFont="1" applyFill="1" applyBorder="1"/>
    <xf numFmtId="0" fontId="4" fillId="0" borderId="23" xfId="0" applyFont="1" applyFill="1" applyBorder="1" applyAlignment="1">
      <alignment horizontal="center" vertical="center"/>
    </xf>
    <xf numFmtId="0" fontId="4" fillId="0" borderId="37" xfId="0" applyFont="1" applyFill="1" applyBorder="1" applyProtection="1">
      <protection locked="0"/>
    </xf>
    <xf numFmtId="14" fontId="4" fillId="0" borderId="23" xfId="0" applyNumberFormat="1" applyFont="1" applyFill="1" applyBorder="1" applyProtection="1">
      <protection locked="0"/>
    </xf>
    <xf numFmtId="176" fontId="4" fillId="0" borderId="23" xfId="0" applyNumberFormat="1" applyFont="1" applyFill="1" applyBorder="1" applyAlignment="1" applyProtection="1">
      <alignment horizontal="left" indent="1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0" borderId="71" xfId="0" applyFont="1" applyFill="1" applyBorder="1" applyProtection="1">
      <protection locked="0"/>
    </xf>
    <xf numFmtId="0" fontId="4" fillId="0" borderId="23" xfId="0" applyFont="1" applyFill="1" applyBorder="1" applyProtection="1">
      <protection locked="0"/>
    </xf>
    <xf numFmtId="176" fontId="4" fillId="0" borderId="23" xfId="0" applyNumberFormat="1" applyFont="1" applyFill="1" applyBorder="1" applyAlignment="1" applyProtection="1">
      <alignment horizontal="left"/>
      <protection locked="0"/>
    </xf>
    <xf numFmtId="0" fontId="4" fillId="0" borderId="69" xfId="0" applyFont="1" applyFill="1" applyBorder="1" applyProtection="1">
      <protection locked="0"/>
    </xf>
    <xf numFmtId="0" fontId="4" fillId="0" borderId="58" xfId="0" applyFont="1" applyFill="1" applyBorder="1" applyProtection="1">
      <protection locked="0"/>
    </xf>
    <xf numFmtId="176" fontId="4" fillId="0" borderId="58" xfId="0" applyNumberFormat="1" applyFont="1" applyFill="1" applyBorder="1" applyAlignment="1" applyProtection="1">
      <alignment horizontal="left"/>
      <protection locked="0"/>
    </xf>
    <xf numFmtId="0" fontId="4" fillId="0" borderId="58" xfId="0" applyFont="1" applyFill="1" applyBorder="1" applyAlignment="1" applyProtection="1">
      <alignment horizontal="center"/>
      <protection locked="0"/>
    </xf>
    <xf numFmtId="0" fontId="4" fillId="0" borderId="59" xfId="0" applyFont="1" applyFill="1" applyBorder="1" applyAlignment="1" applyProtection="1">
      <alignment horizontal="center"/>
      <protection locked="0"/>
    </xf>
    <xf numFmtId="0" fontId="4" fillId="0" borderId="42" xfId="0" applyFont="1" applyFill="1" applyBorder="1" applyProtection="1">
      <protection locked="0"/>
    </xf>
    <xf numFmtId="0" fontId="4" fillId="0" borderId="31" xfId="0" applyFont="1" applyFill="1" applyBorder="1" applyProtection="1">
      <protection locked="0"/>
    </xf>
    <xf numFmtId="176" fontId="4" fillId="0" borderId="31" xfId="0" applyNumberFormat="1" applyFont="1" applyFill="1" applyBorder="1" applyAlignment="1" applyProtection="1">
      <alignment horizontal="left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4" fillId="0" borderId="32" xfId="0" applyFont="1" applyFill="1" applyBorder="1" applyAlignment="1" applyProtection="1">
      <alignment horizontal="center"/>
      <protection locked="0"/>
    </xf>
    <xf numFmtId="14" fontId="0" fillId="8" borderId="8" xfId="0" applyNumberFormat="1" applyFill="1" applyBorder="1" applyAlignment="1">
      <alignment vertical="center"/>
    </xf>
    <xf numFmtId="177" fontId="0" fillId="8" borderId="7" xfId="0" applyNumberFormat="1" applyFill="1" applyBorder="1" applyAlignment="1">
      <alignment vertical="center"/>
    </xf>
    <xf numFmtId="0" fontId="0" fillId="8" borderId="7" xfId="0" applyFill="1" applyBorder="1" applyAlignment="1">
      <alignment horizontal="center" vertical="center"/>
    </xf>
    <xf numFmtId="14" fontId="0" fillId="8" borderId="7" xfId="0" applyNumberFormat="1" applyFill="1" applyBorder="1" applyAlignment="1">
      <alignment vertical="center"/>
    </xf>
    <xf numFmtId="0" fontId="4" fillId="0" borderId="0" xfId="0" applyFont="1" applyBorder="1" applyAlignment="1" applyProtection="1">
      <alignment horizontal="left" vertical="distributed" wrapText="1" shrinkToFit="1"/>
    </xf>
    <xf numFmtId="0" fontId="19" fillId="0" borderId="0" xfId="0" applyFont="1" applyAlignment="1" applyProtection="1">
      <alignment horizontal="center" vertical="center"/>
    </xf>
    <xf numFmtId="0" fontId="5" fillId="0" borderId="44" xfId="0" applyFont="1" applyBorder="1" applyAlignment="1">
      <alignment horizontal="distributed" vertical="center" indent="2"/>
    </xf>
    <xf numFmtId="0" fontId="5" fillId="0" borderId="45" xfId="0" applyFont="1" applyBorder="1" applyAlignment="1">
      <alignment horizontal="distributed" vertical="center" indent="2"/>
    </xf>
    <xf numFmtId="0" fontId="5" fillId="0" borderId="46" xfId="0" applyFont="1" applyBorder="1" applyAlignment="1">
      <alignment horizontal="distributed" vertical="center" indent="2"/>
    </xf>
    <xf numFmtId="0" fontId="4" fillId="7" borderId="8" xfId="0" applyFont="1" applyFill="1" applyBorder="1" applyAlignment="1" applyProtection="1">
      <alignment horizontal="left" vertical="center" indent="1"/>
      <protection locked="0"/>
    </xf>
    <xf numFmtId="0" fontId="4" fillId="7" borderId="7" xfId="0" applyFont="1" applyFill="1" applyBorder="1" applyAlignment="1" applyProtection="1">
      <alignment horizontal="left" vertical="center" indent="1"/>
      <protection locked="0"/>
    </xf>
    <xf numFmtId="0" fontId="4" fillId="7" borderId="9" xfId="0" applyFont="1" applyFill="1" applyBorder="1" applyAlignment="1" applyProtection="1">
      <alignment horizontal="left" vertical="center" indent="1"/>
      <protection locked="0"/>
    </xf>
    <xf numFmtId="0" fontId="4" fillId="0" borderId="33" xfId="0" applyFont="1" applyBorder="1" applyAlignment="1">
      <alignment horizontal="distributed" vertical="center" indent="2"/>
    </xf>
    <xf numFmtId="0" fontId="4" fillId="0" borderId="48" xfId="0" applyFont="1" applyBorder="1" applyAlignment="1">
      <alignment horizontal="distributed" vertical="center" indent="2"/>
    </xf>
    <xf numFmtId="0" fontId="4" fillId="0" borderId="50" xfId="0" applyFont="1" applyFill="1" applyBorder="1" applyAlignment="1">
      <alignment horizontal="center" vertical="center" textRotation="255"/>
    </xf>
    <xf numFmtId="0" fontId="4" fillId="0" borderId="52" xfId="0" applyFont="1" applyFill="1" applyBorder="1" applyAlignment="1">
      <alignment horizontal="center" vertical="center" textRotation="255"/>
    </xf>
    <xf numFmtId="179" fontId="4" fillId="0" borderId="51" xfId="0" applyNumberFormat="1" applyFont="1" applyFill="1" applyBorder="1" applyAlignment="1">
      <alignment horizontal="center" vertical="center"/>
    </xf>
    <xf numFmtId="179" fontId="4" fillId="0" borderId="49" xfId="0" applyNumberFormat="1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 textRotation="255"/>
    </xf>
    <xf numFmtId="0" fontId="4" fillId="0" borderId="49" xfId="0" applyFont="1" applyBorder="1" applyAlignment="1">
      <alignment horizontal="center" vertical="center" textRotation="255"/>
    </xf>
    <xf numFmtId="179" fontId="4" fillId="0" borderId="51" xfId="0" applyNumberFormat="1" applyFont="1" applyBorder="1" applyAlignment="1">
      <alignment horizontal="center" vertical="center"/>
    </xf>
    <xf numFmtId="179" fontId="4" fillId="0" borderId="49" xfId="0" applyNumberFormat="1" applyFont="1" applyBorder="1" applyAlignment="1">
      <alignment horizontal="center" vertical="center"/>
    </xf>
    <xf numFmtId="0" fontId="4" fillId="7" borderId="35" xfId="0" applyFont="1" applyFill="1" applyBorder="1" applyAlignment="1" applyProtection="1">
      <alignment horizontal="left" vertical="center"/>
      <protection locked="0"/>
    </xf>
    <xf numFmtId="0" fontId="4" fillId="7" borderId="34" xfId="0" applyFont="1" applyFill="1" applyBorder="1" applyAlignment="1" applyProtection="1">
      <alignment horizontal="left" vertical="center"/>
      <protection locked="0"/>
    </xf>
    <xf numFmtId="0" fontId="4" fillId="7" borderId="36" xfId="0" applyFont="1" applyFill="1" applyBorder="1" applyAlignment="1" applyProtection="1">
      <alignment horizontal="left" vertical="center"/>
      <protection locked="0"/>
    </xf>
    <xf numFmtId="0" fontId="4" fillId="7" borderId="8" xfId="0" applyFont="1" applyFill="1" applyBorder="1" applyAlignment="1" applyProtection="1">
      <alignment horizontal="left" vertical="center"/>
      <protection locked="0"/>
    </xf>
    <xf numFmtId="0" fontId="4" fillId="7" borderId="7" xfId="0" applyFont="1" applyFill="1" applyBorder="1" applyAlignment="1" applyProtection="1">
      <alignment horizontal="left" vertical="center"/>
      <protection locked="0"/>
    </xf>
    <xf numFmtId="0" fontId="4" fillId="7" borderId="38" xfId="0" applyFont="1" applyFill="1" applyBorder="1" applyAlignment="1" applyProtection="1">
      <alignment horizontal="left" vertical="center"/>
      <protection locked="0"/>
    </xf>
    <xf numFmtId="0" fontId="4" fillId="7" borderId="8" xfId="0" applyFont="1" applyFill="1" applyBorder="1" applyAlignment="1" applyProtection="1">
      <alignment horizontal="center" vertical="center"/>
      <protection locked="0"/>
    </xf>
    <xf numFmtId="0" fontId="4" fillId="7" borderId="38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37" xfId="0" applyFont="1" applyBorder="1" applyAlignment="1">
      <alignment horizontal="distributed" vertical="center" indent="2"/>
    </xf>
    <xf numFmtId="0" fontId="4" fillId="0" borderId="9" xfId="0" applyFont="1" applyBorder="1" applyAlignment="1">
      <alignment horizontal="distributed" vertical="center" indent="2"/>
    </xf>
    <xf numFmtId="0" fontId="4" fillId="0" borderId="39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distributed" vertical="center" indent="2"/>
    </xf>
    <xf numFmtId="0" fontId="4" fillId="0" borderId="46" xfId="0" applyFont="1" applyBorder="1" applyAlignment="1">
      <alignment horizontal="distributed" vertical="center" indent="2"/>
    </xf>
    <xf numFmtId="49" fontId="4" fillId="7" borderId="8" xfId="0" applyNumberFormat="1" applyFont="1" applyFill="1" applyBorder="1" applyAlignment="1" applyProtection="1">
      <alignment horizontal="left" vertical="center"/>
      <protection locked="0"/>
    </xf>
    <xf numFmtId="49" fontId="4" fillId="7" borderId="7" xfId="0" applyNumberFormat="1" applyFont="1" applyFill="1" applyBorder="1" applyAlignment="1" applyProtection="1">
      <alignment horizontal="left" vertical="center"/>
      <protection locked="0"/>
    </xf>
    <xf numFmtId="49" fontId="4" fillId="7" borderId="38" xfId="0" applyNumberFormat="1" applyFont="1" applyFill="1" applyBorder="1" applyAlignment="1" applyProtection="1">
      <alignment horizontal="left" vertical="center"/>
      <protection locked="0"/>
    </xf>
    <xf numFmtId="0" fontId="4" fillId="7" borderId="44" xfId="0" applyFont="1" applyFill="1" applyBorder="1" applyAlignment="1" applyProtection="1">
      <alignment horizontal="left" vertical="center"/>
      <protection locked="0"/>
    </xf>
    <xf numFmtId="0" fontId="4" fillId="7" borderId="45" xfId="0" applyFont="1" applyFill="1" applyBorder="1" applyAlignment="1" applyProtection="1">
      <alignment horizontal="left" vertical="center"/>
      <protection locked="0"/>
    </xf>
    <xf numFmtId="0" fontId="4" fillId="7" borderId="47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58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</cellXfs>
  <cellStyles count="4">
    <cellStyle name="ハイパーリンク" xfId="1" builtinId="8"/>
    <cellStyle name="桁区切り" xfId="2" builtinId="6"/>
    <cellStyle name="通貨" xfId="3" builtinId="7"/>
    <cellStyle name="標準" xfId="0" builtinId="0"/>
  </cellStyles>
  <dxfs count="6">
    <dxf>
      <font>
        <color rgb="FF0000FF"/>
      </font>
      <fill>
        <patternFill patternType="none">
          <bgColor indexed="65"/>
        </patternFill>
      </fill>
    </dxf>
    <dxf>
      <font>
        <color rgb="FFCC0066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CC0066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</dxf>
    <dxf>
      <font>
        <color rgb="FFCC0066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922665</xdr:colOff>
      <xdr:row>2</xdr:row>
      <xdr:rowOff>84556</xdr:rowOff>
    </xdr:from>
    <xdr:to>
      <xdr:col>20</xdr:col>
      <xdr:colOff>224117</xdr:colOff>
      <xdr:row>7</xdr:row>
      <xdr:rowOff>145676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8408194" y="723291"/>
          <a:ext cx="3357982" cy="1181709"/>
        </a:xfrm>
        <a:prstGeom prst="roundRect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締　切</a:t>
          </a:r>
          <a:endParaRPr kumimoji="1" lang="en-US" altLang="ja-JP" sz="2000" b="1">
            <a:solidFill>
              <a:srgbClr val="FF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　</a:t>
          </a:r>
          <a:r>
            <a:rPr kumimoji="1" lang="ja-JP" altLang="en-US" sz="14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申し込み、参加料振込み</a:t>
          </a:r>
          <a:endParaRPr kumimoji="1" lang="en-US" altLang="ja-JP" sz="1600" b="1">
            <a:solidFill>
              <a:srgbClr val="FF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令和２年２月</a:t>
          </a:r>
          <a:r>
            <a:rPr kumimoji="1" lang="ja-JP" altLang="en-US" sz="1800" b="1" baseline="0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 ７</a:t>
          </a:r>
          <a:r>
            <a:rPr kumimoji="1" lang="ja-JP" altLang="en-US" sz="18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日（金）</a:t>
          </a:r>
          <a:endParaRPr lang="ja-JP" altLang="ja-JP" sz="2000" b="1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7</xdr:col>
      <xdr:colOff>403413</xdr:colOff>
      <xdr:row>11</xdr:row>
      <xdr:rowOff>134472</xdr:rowOff>
    </xdr:from>
    <xdr:to>
      <xdr:col>22</xdr:col>
      <xdr:colOff>0</xdr:colOff>
      <xdr:row>15</xdr:row>
      <xdr:rowOff>89648</xdr:rowOff>
    </xdr:to>
    <xdr:sp macro="" textlink="">
      <xdr:nvSpPr>
        <xdr:cNvPr id="4" name="角丸四角形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7888942" y="2790266"/>
          <a:ext cx="4280646" cy="739588"/>
        </a:xfrm>
        <a:prstGeom prst="roundRect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2000" b="1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黄色部分は必ず入力して下さい。</a:t>
          </a:r>
          <a:endParaRPr lang="en-US" altLang="ja-JP" sz="2000" b="1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56029</xdr:colOff>
      <xdr:row>25</xdr:row>
      <xdr:rowOff>107579</xdr:rowOff>
    </xdr:from>
    <xdr:to>
      <xdr:col>2</xdr:col>
      <xdr:colOff>851647</xdr:colOff>
      <xdr:row>25</xdr:row>
      <xdr:rowOff>470648</xdr:rowOff>
    </xdr:to>
    <xdr:sp macro="" textlink="">
      <xdr:nvSpPr>
        <xdr:cNvPr id="5" name="角丸四角形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56029" y="5744138"/>
          <a:ext cx="2969559" cy="363069"/>
        </a:xfrm>
        <a:prstGeom prst="roundRect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2000" b="1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申込者を下記に入力</a:t>
          </a:r>
          <a:endParaRPr lang="en-US" altLang="ja-JP" sz="2000" b="1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ln>
          <a:headEnd type="none" w="med" len="med"/>
          <a:tailEnd type="none" w="med" len="med"/>
        </a:ln>
      </a:spPr>
      <a:bodyPr vertOverflow="clip" wrap="square" lIns="18288" tIns="0" rIns="0" bIns="0" rtlCol="0" anchor="ctr" upright="1"/>
      <a:lstStyle>
        <a:defPPr algn="l">
          <a:defRPr kumimoji="1" sz="1200">
            <a:latin typeface="HG丸ｺﾞｼｯｸM-PRO" pitchFamily="50" charset="-128"/>
            <a:ea typeface="HG丸ｺﾞｼｯｸM-PRO" pitchFamily="50" charset="-128"/>
          </a:defRPr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shinihon_fencing@yahoo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C101"/>
  <sheetViews>
    <sheetView tabSelected="1" zoomScale="85" zoomScaleNormal="85" workbookViewId="0">
      <selection activeCell="C22" sqref="C22:I22"/>
    </sheetView>
  </sheetViews>
  <sheetFormatPr defaultColWidth="0" defaultRowHeight="14.25" zeroHeight="1" x14ac:dyDescent="0.15"/>
  <cols>
    <col min="1" max="1" width="5.25" style="82" customWidth="1"/>
    <col min="2" max="2" width="23.25" style="177" customWidth="1"/>
    <col min="3" max="3" width="20" style="178" customWidth="1"/>
    <col min="4" max="4" width="21.25" style="179" customWidth="1"/>
    <col min="5" max="5" width="8.125" style="179" customWidth="1"/>
    <col min="6" max="6" width="10.125" style="179" bestFit="1" customWidth="1"/>
    <col min="7" max="7" width="10.125" style="180" bestFit="1" customWidth="1"/>
    <col min="8" max="8" width="13.75" style="82" customWidth="1"/>
    <col min="9" max="9" width="23.125" style="160" customWidth="1"/>
    <col min="10" max="10" width="14.25" style="82" hidden="1" customWidth="1"/>
    <col min="11" max="11" width="11.875" style="83" hidden="1" customWidth="1"/>
    <col min="12" max="12" width="10.875" style="83" hidden="1" customWidth="1"/>
    <col min="13" max="13" width="11.875" style="82" hidden="1" customWidth="1"/>
    <col min="14" max="14" width="15" style="34" hidden="1" customWidth="1"/>
    <col min="15" max="15" width="13.125" style="34" hidden="1" customWidth="1"/>
    <col min="16" max="16" width="15.375" style="34" hidden="1" customWidth="1"/>
    <col min="17" max="17" width="5" style="82" hidden="1" customWidth="1"/>
    <col min="18" max="18" width="3.875" style="82" hidden="1" customWidth="1"/>
    <col min="19" max="19" width="8.875" style="82" customWidth="1"/>
    <col min="20" max="21" width="7.5" style="82" customWidth="1"/>
    <col min="22" max="22" width="0.75" style="82" customWidth="1"/>
    <col min="23" max="23" width="9" style="82" hidden="1" customWidth="1"/>
    <col min="24" max="16384" width="9" style="82" hidden="1"/>
  </cols>
  <sheetData>
    <row r="1" spans="1:29" s="85" customFormat="1" ht="32.25" customHeight="1" x14ac:dyDescent="0.15">
      <c r="A1" s="205" t="s">
        <v>88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</row>
    <row r="2" spans="1:29" s="87" customFormat="1" ht="18" customHeight="1" x14ac:dyDescent="0.15">
      <c r="A2" s="100" t="s">
        <v>19</v>
      </c>
      <c r="B2" s="86" t="s">
        <v>40</v>
      </c>
      <c r="C2" s="163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</row>
    <row r="3" spans="1:29" s="87" customFormat="1" ht="18" customHeight="1" x14ac:dyDescent="0.15">
      <c r="A3" s="100" t="s">
        <v>18</v>
      </c>
      <c r="B3" s="86" t="s">
        <v>87</v>
      </c>
      <c r="C3" s="163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</row>
    <row r="4" spans="1:29" s="87" customFormat="1" ht="18" customHeight="1" x14ac:dyDescent="0.15">
      <c r="A4" s="100" t="s">
        <v>74</v>
      </c>
      <c r="B4" s="204" t="s">
        <v>77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86"/>
      <c r="W4" s="86"/>
      <c r="X4" s="86"/>
      <c r="Y4" s="86"/>
      <c r="Z4" s="86"/>
      <c r="AA4" s="86"/>
      <c r="AB4" s="86"/>
      <c r="AC4" s="86"/>
    </row>
    <row r="5" spans="1:29" s="87" customFormat="1" ht="18" customHeight="1" x14ac:dyDescent="0.15">
      <c r="A5" s="100" t="s">
        <v>75</v>
      </c>
      <c r="B5" s="204" t="s">
        <v>90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102"/>
      <c r="W5" s="102"/>
      <c r="X5" s="102"/>
      <c r="Y5" s="102"/>
      <c r="Z5" s="102"/>
      <c r="AA5" s="102"/>
      <c r="AB5" s="102"/>
      <c r="AC5" s="102"/>
    </row>
    <row r="6" spans="1:29" s="87" customFormat="1" ht="18" customHeight="1" x14ac:dyDescent="0.15">
      <c r="A6" s="101"/>
      <c r="B6" s="204" t="s">
        <v>78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102"/>
      <c r="W6" s="102"/>
      <c r="X6" s="102"/>
      <c r="Y6" s="102"/>
      <c r="Z6" s="102"/>
      <c r="AA6" s="102"/>
      <c r="AB6" s="102"/>
      <c r="AC6" s="102"/>
    </row>
    <row r="7" spans="1:29" s="87" customFormat="1" ht="18" customHeight="1" x14ac:dyDescent="0.15">
      <c r="A7" s="101"/>
      <c r="B7" s="204" t="s">
        <v>81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102"/>
      <c r="W7" s="102"/>
      <c r="X7" s="102"/>
      <c r="Y7" s="102"/>
      <c r="Z7" s="102"/>
      <c r="AA7" s="102"/>
      <c r="AB7" s="102"/>
      <c r="AC7" s="102"/>
    </row>
    <row r="8" spans="1:29" s="87" customFormat="1" ht="18" customHeight="1" x14ac:dyDescent="0.15">
      <c r="A8" s="101"/>
      <c r="B8" s="204" t="s">
        <v>83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102"/>
      <c r="W8" s="102"/>
      <c r="X8" s="102"/>
      <c r="Y8" s="102"/>
      <c r="Z8" s="102"/>
      <c r="AA8" s="102"/>
      <c r="AB8" s="102"/>
      <c r="AC8" s="102"/>
    </row>
    <row r="9" spans="1:29" s="87" customFormat="1" ht="18" customHeight="1" x14ac:dyDescent="0.15">
      <c r="A9" s="101"/>
      <c r="B9" s="204" t="s">
        <v>86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102"/>
      <c r="W9" s="102"/>
      <c r="X9" s="102"/>
      <c r="Y9" s="102"/>
      <c r="Z9" s="102"/>
      <c r="AA9" s="102"/>
      <c r="AB9" s="102"/>
      <c r="AC9" s="102"/>
    </row>
    <row r="10" spans="1:29" s="88" customFormat="1" ht="18" customHeight="1" x14ac:dyDescent="0.15">
      <c r="A10" s="103" t="s">
        <v>44</v>
      </c>
      <c r="B10" s="104"/>
      <c r="C10" s="105" t="s">
        <v>89</v>
      </c>
      <c r="D10" s="104"/>
      <c r="E10" s="104"/>
      <c r="F10" s="104"/>
      <c r="G10" s="104"/>
      <c r="H10" s="104"/>
      <c r="I10" s="104"/>
      <c r="J10" s="164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</row>
    <row r="11" spans="1:29" s="88" customFormat="1" ht="18" customHeight="1" x14ac:dyDescent="0.15">
      <c r="A11" s="103" t="s">
        <v>41</v>
      </c>
      <c r="B11" s="104"/>
      <c r="C11" s="105" t="s">
        <v>82</v>
      </c>
      <c r="D11" s="104"/>
      <c r="E11" s="104"/>
      <c r="F11" s="104"/>
      <c r="G11" s="104"/>
      <c r="H11" s="104"/>
      <c r="I11" s="104"/>
      <c r="J11" s="164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</row>
    <row r="12" spans="1:29" s="88" customFormat="1" ht="18" customHeight="1" x14ac:dyDescent="0.15">
      <c r="A12" s="103" t="s">
        <v>42</v>
      </c>
      <c r="B12" s="104"/>
      <c r="C12" s="114" t="s">
        <v>45</v>
      </c>
      <c r="D12" s="107"/>
      <c r="E12" s="104"/>
      <c r="F12" s="108"/>
      <c r="G12" s="104"/>
      <c r="H12" s="104"/>
      <c r="I12" s="104"/>
      <c r="J12" s="164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</row>
    <row r="13" spans="1:29" s="88" customFormat="1" ht="18" customHeight="1" x14ac:dyDescent="0.15">
      <c r="A13" s="103" t="s">
        <v>43</v>
      </c>
      <c r="B13" s="104"/>
      <c r="C13" s="108" t="s">
        <v>80</v>
      </c>
      <c r="D13" s="104"/>
      <c r="E13" s="104"/>
      <c r="F13" s="104"/>
      <c r="G13" s="104"/>
      <c r="H13" s="104"/>
      <c r="I13" s="104"/>
      <c r="J13" s="164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</row>
    <row r="14" spans="1:29" s="89" customFormat="1" ht="13.5" x14ac:dyDescent="0.15">
      <c r="A14" s="109"/>
      <c r="B14" s="110"/>
      <c r="C14" s="111" t="s">
        <v>84</v>
      </c>
      <c r="D14" s="110"/>
      <c r="E14" s="110"/>
      <c r="F14" s="110"/>
      <c r="G14" s="110"/>
      <c r="H14" s="110"/>
      <c r="I14" s="110"/>
      <c r="J14" s="165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</row>
    <row r="15" spans="1:29" s="89" customFormat="1" ht="13.5" x14ac:dyDescent="0.15">
      <c r="A15" s="109"/>
      <c r="B15" s="110"/>
      <c r="C15" s="166" t="s">
        <v>54</v>
      </c>
      <c r="D15" s="110"/>
      <c r="E15" s="110"/>
      <c r="F15" s="110"/>
      <c r="G15" s="110"/>
      <c r="H15" s="110"/>
      <c r="I15" s="110"/>
      <c r="J15" s="165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</row>
    <row r="16" spans="1:29" s="113" customFormat="1" thickBot="1" x14ac:dyDescent="0.2">
      <c r="A16" s="166"/>
      <c r="B16" s="166"/>
      <c r="C16" s="164"/>
      <c r="D16" s="164"/>
      <c r="E16" s="164"/>
      <c r="F16" s="164"/>
      <c r="G16" s="164"/>
      <c r="H16" s="164"/>
      <c r="I16" s="164"/>
      <c r="J16" s="164"/>
      <c r="K16" s="167"/>
      <c r="L16" s="167"/>
      <c r="M16" s="166"/>
      <c r="N16" s="166"/>
      <c r="O16" s="166"/>
      <c r="P16" s="166"/>
      <c r="Q16" s="166"/>
      <c r="R16" s="166"/>
      <c r="S16" s="166"/>
      <c r="T16" s="166"/>
      <c r="U16" s="166"/>
    </row>
    <row r="17" spans="1:21" s="113" customFormat="1" ht="17.25" customHeight="1" x14ac:dyDescent="0.15">
      <c r="A17" s="212" t="s">
        <v>0</v>
      </c>
      <c r="B17" s="213"/>
      <c r="C17" s="222"/>
      <c r="D17" s="223"/>
      <c r="E17" s="223"/>
      <c r="F17" s="223"/>
      <c r="G17" s="223"/>
      <c r="H17" s="223"/>
      <c r="I17" s="224"/>
      <c r="J17" s="154"/>
      <c r="K17" s="214" t="s">
        <v>62</v>
      </c>
      <c r="L17" s="216"/>
      <c r="M17" s="216"/>
      <c r="N17" s="216"/>
      <c r="O17" s="218" t="s">
        <v>63</v>
      </c>
      <c r="P17" s="220"/>
      <c r="Q17" s="220"/>
      <c r="R17" s="220"/>
      <c r="S17" s="168"/>
      <c r="T17" s="169" t="s">
        <v>30</v>
      </c>
      <c r="U17" s="170" t="s">
        <v>31</v>
      </c>
    </row>
    <row r="18" spans="1:21" s="113" customFormat="1" ht="17.25" customHeight="1" x14ac:dyDescent="0.15">
      <c r="A18" s="232" t="s">
        <v>20</v>
      </c>
      <c r="B18" s="233"/>
      <c r="C18" s="225"/>
      <c r="D18" s="226"/>
      <c r="E18" s="226"/>
      <c r="F18" s="226"/>
      <c r="G18" s="226"/>
      <c r="H18" s="226"/>
      <c r="I18" s="227"/>
      <c r="J18" s="155"/>
      <c r="K18" s="215"/>
      <c r="L18" s="217"/>
      <c r="M18" s="217"/>
      <c r="N18" s="217"/>
      <c r="O18" s="219"/>
      <c r="P18" s="221"/>
      <c r="Q18" s="221"/>
      <c r="R18" s="221"/>
      <c r="S18" s="171" t="s">
        <v>58</v>
      </c>
      <c r="T18" s="172">
        <f>SUMPRODUCT(($E$28:$E$72=$T$17)*($F$28:$F$72=$S18))+SUMPRODUCT(($E$28:$E$72=$T$17)*($G$28:$G$72=$S18))</f>
        <v>0</v>
      </c>
      <c r="U18" s="173">
        <f>SUMPRODUCT(($E$28:$E$72=$U$17)*($F$28:$F$72=$S18))+SUMPRODUCT(($E$28:$E$72=$U$17)*($G$28:$G$72=$S18))</f>
        <v>0</v>
      </c>
    </row>
    <row r="19" spans="1:21" s="113" customFormat="1" ht="17.25" customHeight="1" x14ac:dyDescent="0.15">
      <c r="A19" s="234" t="s">
        <v>26</v>
      </c>
      <c r="B19" s="153" t="s">
        <v>29</v>
      </c>
      <c r="C19" s="209"/>
      <c r="D19" s="210"/>
      <c r="E19" s="210"/>
      <c r="F19" s="211"/>
      <c r="G19" s="181" t="s">
        <v>28</v>
      </c>
      <c r="H19" s="228"/>
      <c r="I19" s="229"/>
      <c r="J19" s="155"/>
      <c r="K19" s="119" t="s">
        <v>64</v>
      </c>
      <c r="L19" s="120"/>
      <c r="M19" s="121"/>
      <c r="N19" s="121"/>
      <c r="O19" s="121"/>
      <c r="P19" s="121"/>
      <c r="Q19" s="121"/>
      <c r="R19" s="121"/>
      <c r="S19" s="171" t="s">
        <v>59</v>
      </c>
      <c r="T19" s="172">
        <f t="shared" ref="T19:T21" si="0">SUMPRODUCT(($E$28:$E$72=$T$17)*($F$28:$F$72=$S19))+SUMPRODUCT(($E$28:$E$72=$T$17)*($G$28:$G$72=$S19))</f>
        <v>0</v>
      </c>
      <c r="U19" s="173">
        <f>SUMPRODUCT(($E$28:$E$72=$U$17)*($F$28:$F$72=$S19))+SUMPRODUCT(($E$28:$E$72=$U$17)*($G$28:$G$72=$S19))</f>
        <v>0</v>
      </c>
    </row>
    <row r="20" spans="1:21" s="113" customFormat="1" ht="17.25" customHeight="1" x14ac:dyDescent="0.15">
      <c r="A20" s="235"/>
      <c r="B20" s="248" t="s">
        <v>61</v>
      </c>
      <c r="C20" s="225"/>
      <c r="D20" s="226"/>
      <c r="E20" s="226"/>
      <c r="F20" s="226"/>
      <c r="G20" s="226"/>
      <c r="H20" s="226"/>
      <c r="I20" s="227"/>
      <c r="J20" s="155"/>
      <c r="K20" s="123"/>
      <c r="L20" s="124"/>
      <c r="M20" s="125"/>
      <c r="N20" s="125"/>
      <c r="O20" s="125"/>
      <c r="P20" s="125"/>
      <c r="Q20" s="125"/>
      <c r="R20" s="125"/>
      <c r="S20" s="171" t="s">
        <v>15</v>
      </c>
      <c r="T20" s="172">
        <f t="shared" si="0"/>
        <v>0</v>
      </c>
      <c r="U20" s="173">
        <f>SUMPRODUCT(($E$28:$E$72=$U$17)*($F$28:$F$72=$S20))+SUMPRODUCT(($E$28:$E$72=$U$17)*($G$28:$G$72=$S20))</f>
        <v>0</v>
      </c>
    </row>
    <row r="21" spans="1:21" s="113" customFormat="1" ht="17.25" customHeight="1" x14ac:dyDescent="0.15">
      <c r="A21" s="235"/>
      <c r="B21" s="249"/>
      <c r="C21" s="245"/>
      <c r="D21" s="246"/>
      <c r="E21" s="246"/>
      <c r="F21" s="246"/>
      <c r="G21" s="246"/>
      <c r="H21" s="246"/>
      <c r="I21" s="247"/>
      <c r="J21" s="156"/>
      <c r="K21" s="119" t="s">
        <v>65</v>
      </c>
      <c r="L21" s="120"/>
      <c r="M21" s="121"/>
      <c r="N21" s="121"/>
      <c r="O21" s="121"/>
      <c r="P21" s="121"/>
      <c r="Q21" s="121"/>
      <c r="R21" s="121"/>
      <c r="S21" s="171" t="s">
        <v>60</v>
      </c>
      <c r="T21" s="172">
        <f t="shared" si="0"/>
        <v>0</v>
      </c>
      <c r="U21" s="173">
        <f>SUMPRODUCT(($E$28:$E$72=$U$17)*($F$28:$F$72=$S21))+SUMPRODUCT(($E$28:$E$72=$U$17)*($G$28:$G$72=$S21))</f>
        <v>0</v>
      </c>
    </row>
    <row r="22" spans="1:21" s="113" customFormat="1" ht="17.25" customHeight="1" thickBot="1" x14ac:dyDescent="0.2">
      <c r="A22" s="235"/>
      <c r="B22" s="122" t="s">
        <v>85</v>
      </c>
      <c r="C22" s="239"/>
      <c r="D22" s="240"/>
      <c r="E22" s="240"/>
      <c r="F22" s="240"/>
      <c r="G22" s="240"/>
      <c r="H22" s="240"/>
      <c r="I22" s="241"/>
      <c r="J22" s="156"/>
      <c r="K22" s="123"/>
      <c r="L22" s="124"/>
      <c r="M22" s="125"/>
      <c r="N22" s="126"/>
      <c r="O22" s="125"/>
      <c r="P22" s="126"/>
      <c r="Q22" s="127"/>
      <c r="R22" s="127"/>
      <c r="S22" s="174" t="s">
        <v>49</v>
      </c>
      <c r="T22" s="175">
        <f>SUM(T18:T21)</f>
        <v>0</v>
      </c>
      <c r="U22" s="176">
        <f>SUM(U18:U21)</f>
        <v>0</v>
      </c>
    </row>
    <row r="23" spans="1:21" s="113" customFormat="1" ht="17.25" customHeight="1" x14ac:dyDescent="0.15">
      <c r="A23" s="236"/>
      <c r="B23" s="116" t="s">
        <v>76</v>
      </c>
      <c r="C23" s="225"/>
      <c r="D23" s="226"/>
      <c r="E23" s="226"/>
      <c r="F23" s="226"/>
      <c r="G23" s="226"/>
      <c r="H23" s="226"/>
      <c r="I23" s="227"/>
      <c r="J23" s="155"/>
      <c r="K23" s="119" t="s">
        <v>66</v>
      </c>
      <c r="L23" s="120"/>
      <c r="M23" s="121"/>
      <c r="N23" s="128"/>
      <c r="O23" s="129"/>
      <c r="P23" s="129"/>
      <c r="Q23" s="128"/>
      <c r="R23" s="130"/>
    </row>
    <row r="24" spans="1:21" s="113" customFormat="1" ht="17.25" customHeight="1" thickBot="1" x14ac:dyDescent="0.2">
      <c r="A24" s="237" t="s">
        <v>46</v>
      </c>
      <c r="B24" s="238"/>
      <c r="C24" s="161"/>
      <c r="D24" s="206" t="s">
        <v>47</v>
      </c>
      <c r="E24" s="207"/>
      <c r="F24" s="208"/>
      <c r="G24" s="242"/>
      <c r="H24" s="243"/>
      <c r="I24" s="244"/>
      <c r="J24" s="157"/>
      <c r="K24" s="131"/>
      <c r="L24" s="132"/>
      <c r="M24" s="133"/>
      <c r="N24" s="134"/>
      <c r="O24" s="135"/>
      <c r="P24" s="135"/>
      <c r="Q24" s="134"/>
      <c r="R24" s="136"/>
    </row>
    <row r="25" spans="1:21" s="113" customFormat="1" ht="17.25" customHeight="1" x14ac:dyDescent="0.15">
      <c r="A25" s="230" t="s">
        <v>48</v>
      </c>
      <c r="B25" s="231"/>
      <c r="C25" s="137">
        <f>SUM(H28:H72)</f>
        <v>0</v>
      </c>
      <c r="D25" s="230" t="s">
        <v>50</v>
      </c>
      <c r="E25" s="231"/>
      <c r="F25" s="138">
        <f>COUNTA(C28:C72)</f>
        <v>0</v>
      </c>
      <c r="G25" s="230" t="s">
        <v>51</v>
      </c>
      <c r="H25" s="231"/>
      <c r="I25" s="158">
        <f>COUNTA(F28:G72)</f>
        <v>0</v>
      </c>
      <c r="J25" s="139"/>
      <c r="K25" s="117"/>
      <c r="L25" s="117"/>
      <c r="N25" s="140"/>
      <c r="O25" s="141"/>
      <c r="P25" s="141"/>
      <c r="Q25" s="140"/>
      <c r="R25" s="140"/>
    </row>
    <row r="26" spans="1:21" s="113" customFormat="1" ht="40.5" customHeight="1" thickBot="1" x14ac:dyDescent="0.2">
      <c r="K26" s="117"/>
      <c r="L26" s="117"/>
      <c r="N26" s="142" t="s">
        <v>32</v>
      </c>
      <c r="P26" s="142" t="s">
        <v>33</v>
      </c>
      <c r="Q26" s="140"/>
      <c r="R26" s="140"/>
    </row>
    <row r="27" spans="1:21" s="113" customFormat="1" ht="27" x14ac:dyDescent="0.15">
      <c r="A27" s="143"/>
      <c r="B27" s="152" t="s">
        <v>79</v>
      </c>
      <c r="C27" s="162" t="s">
        <v>39</v>
      </c>
      <c r="D27" s="97" t="s">
        <v>38</v>
      </c>
      <c r="E27" s="97" t="s">
        <v>37</v>
      </c>
      <c r="F27" s="97" t="s">
        <v>52</v>
      </c>
      <c r="G27" s="98" t="s">
        <v>53</v>
      </c>
      <c r="H27" s="144" t="s">
        <v>27</v>
      </c>
      <c r="I27" s="118" t="s">
        <v>56</v>
      </c>
      <c r="J27" s="145" t="s">
        <v>73</v>
      </c>
      <c r="K27" s="84" t="s">
        <v>20</v>
      </c>
      <c r="L27" s="146"/>
      <c r="M27" s="140" t="s">
        <v>13</v>
      </c>
      <c r="N27" s="141">
        <f>対象!$F$26</f>
        <v>36525</v>
      </c>
      <c r="O27" s="141" t="s">
        <v>35</v>
      </c>
      <c r="P27" s="141">
        <v>7671</v>
      </c>
      <c r="Q27" s="140" t="s">
        <v>30</v>
      </c>
    </row>
    <row r="28" spans="1:21" s="113" customFormat="1" ht="17.25" customHeight="1" x14ac:dyDescent="0.15">
      <c r="A28" s="147">
        <v>1</v>
      </c>
      <c r="B28" s="182"/>
      <c r="C28" s="183"/>
      <c r="D28" s="184"/>
      <c r="E28" s="185"/>
      <c r="F28" s="185"/>
      <c r="G28" s="186"/>
      <c r="H28" s="148" t="str">
        <f>IF(C28="","",6000*COUNTA(F28:G28))</f>
        <v/>
      </c>
      <c r="I28" s="159" t="str">
        <f t="shared" ref="I28:I70" si="1">IF(C28="","",IF($D28="","生年月日入力 ",IF($E28="","性別入力 ","")&amp;IF(AND(OR($D28&lt;$P$27,$D28&gt;$P$29),COUNTIF($F28,$M$27)&gt;0),$F28&amp;"資格なし ",IF(AND(OR($D28&lt;$N$28,$D28&gt;$P$29),COUNTIF($F28,$M$28)&gt;0),$F28&amp;"資格なし ",IF(AND($D28&lt;$N$29,COUNTIF($F28,$M$29)&gt;0),$F28&amp;"資格なし ",IF(AND($D28&lt;$N$30,COUNTIF($F28,$M$30)&gt;0),$F28&amp;"資格なし ",""))))&amp;IF(AND(OR($D28&lt;$P$27,$D28&gt;$P$29),COUNTIF($G28,$M$27)&gt;0),$G28&amp;"資格なし ",IF(AND(OR($D28&lt;$N$28,$D28&gt;$P$29),COUNTIF($G28,$M$28)&gt;0),$G28&amp;"資格なし ",IF(AND($D28&lt;$N$29,COUNTIF($G28,$M$29)&gt;0),$G28&amp;"資格なし ",IF(AND($D28&lt;$N$30,COUNTIF($G28,$M$30)&gt;0),$G28&amp;"資格なし ",""))))&amp;IF(F28="","",IF(F28=G28,"同カテゴリに申込できません",""))))</f>
        <v/>
      </c>
      <c r="J28" s="149" t="str">
        <f>IF($C28="","",$C$17)</f>
        <v/>
      </c>
      <c r="K28" s="150" t="str">
        <f t="shared" ref="K28:K70" si="2">IF($C28="","",$C$18)</f>
        <v/>
      </c>
      <c r="L28" s="151" t="str">
        <f t="shared" ref="L28:L70" si="3">IF(OR(AND(F28=$M$27,G28=$M$29),(AND(F28=$M$29,G28=$M$27))),"シニア・カデ","")</f>
        <v/>
      </c>
      <c r="M28" s="140" t="s">
        <v>14</v>
      </c>
      <c r="N28" s="141">
        <f>+対象!$C$27</f>
        <v>36526</v>
      </c>
      <c r="O28" s="141" t="s">
        <v>4</v>
      </c>
      <c r="P28" s="141">
        <f>+対象!$F$29</f>
        <v>37621</v>
      </c>
      <c r="Q28" s="140" t="s">
        <v>31</v>
      </c>
    </row>
    <row r="29" spans="1:21" s="113" customFormat="1" ht="17.25" customHeight="1" x14ac:dyDescent="0.15">
      <c r="A29" s="147">
        <v>2</v>
      </c>
      <c r="B29" s="187"/>
      <c r="C29" s="183"/>
      <c r="D29" s="184"/>
      <c r="E29" s="185"/>
      <c r="F29" s="185"/>
      <c r="G29" s="186"/>
      <c r="H29" s="148" t="str">
        <f t="shared" ref="H29:H72" si="4">IF(C29="","",6000*COUNTA(F29:G29))</f>
        <v/>
      </c>
      <c r="I29" s="159" t="str">
        <f t="shared" si="1"/>
        <v/>
      </c>
      <c r="J29" s="149" t="str">
        <f t="shared" ref="J29:J70" si="5">IF($C29="","",$C$17)</f>
        <v/>
      </c>
      <c r="K29" s="150" t="str">
        <f t="shared" si="2"/>
        <v/>
      </c>
      <c r="L29" s="151" t="str">
        <f t="shared" si="3"/>
        <v/>
      </c>
      <c r="M29" s="140" t="s">
        <v>15</v>
      </c>
      <c r="N29" s="141">
        <f>+対象!$C$30</f>
        <v>37622</v>
      </c>
      <c r="O29" s="141" t="s">
        <v>4</v>
      </c>
      <c r="P29" s="141">
        <f>+対象!$F$33</f>
        <v>39082</v>
      </c>
      <c r="Q29" s="140"/>
    </row>
    <row r="30" spans="1:21" s="113" customFormat="1" ht="17.25" customHeight="1" x14ac:dyDescent="0.15">
      <c r="A30" s="147">
        <v>3</v>
      </c>
      <c r="B30" s="187"/>
      <c r="C30" s="183"/>
      <c r="D30" s="184"/>
      <c r="E30" s="185"/>
      <c r="F30" s="185"/>
      <c r="G30" s="186"/>
      <c r="H30" s="148" t="str">
        <f t="shared" si="4"/>
        <v/>
      </c>
      <c r="I30" s="159" t="str">
        <f t="shared" si="1"/>
        <v/>
      </c>
      <c r="J30" s="149" t="str">
        <f t="shared" si="5"/>
        <v/>
      </c>
      <c r="K30" s="150" t="str">
        <f t="shared" si="2"/>
        <v/>
      </c>
      <c r="L30" s="151" t="str">
        <f t="shared" si="3"/>
        <v/>
      </c>
      <c r="M30" s="140" t="s">
        <v>16</v>
      </c>
      <c r="N30" s="141">
        <f>+対象!$C$34</f>
        <v>39083</v>
      </c>
      <c r="O30" s="141" t="s">
        <v>34</v>
      </c>
      <c r="Q30" s="140"/>
    </row>
    <row r="31" spans="1:21" s="113" customFormat="1" ht="17.25" customHeight="1" x14ac:dyDescent="0.15">
      <c r="A31" s="147">
        <v>4</v>
      </c>
      <c r="B31" s="187"/>
      <c r="C31" s="183"/>
      <c r="D31" s="184"/>
      <c r="E31" s="185"/>
      <c r="F31" s="185"/>
      <c r="G31" s="186"/>
      <c r="H31" s="148" t="str">
        <f t="shared" si="4"/>
        <v/>
      </c>
      <c r="I31" s="159" t="str">
        <f t="shared" si="1"/>
        <v/>
      </c>
      <c r="J31" s="149" t="str">
        <f t="shared" si="5"/>
        <v/>
      </c>
      <c r="K31" s="150" t="str">
        <f t="shared" si="2"/>
        <v/>
      </c>
      <c r="L31" s="151" t="str">
        <f t="shared" si="3"/>
        <v/>
      </c>
      <c r="M31" s="140"/>
      <c r="N31" s="141"/>
      <c r="O31" s="141"/>
      <c r="P31" s="141"/>
      <c r="Q31" s="140"/>
    </row>
    <row r="32" spans="1:21" s="113" customFormat="1" ht="17.25" customHeight="1" x14ac:dyDescent="0.15">
      <c r="A32" s="147">
        <v>5</v>
      </c>
      <c r="B32" s="187"/>
      <c r="C32" s="183"/>
      <c r="D32" s="184"/>
      <c r="E32" s="185"/>
      <c r="F32" s="185"/>
      <c r="G32" s="186"/>
      <c r="H32" s="148" t="str">
        <f t="shared" si="4"/>
        <v/>
      </c>
      <c r="I32" s="159" t="str">
        <f t="shared" si="1"/>
        <v/>
      </c>
      <c r="J32" s="149" t="str">
        <f t="shared" si="5"/>
        <v/>
      </c>
      <c r="K32" s="150" t="str">
        <f t="shared" si="2"/>
        <v/>
      </c>
      <c r="L32" s="151" t="str">
        <f t="shared" si="3"/>
        <v/>
      </c>
      <c r="M32" s="140" t="s">
        <v>30</v>
      </c>
      <c r="N32" s="140"/>
      <c r="O32" s="140"/>
      <c r="P32" s="140"/>
      <c r="Q32" s="140"/>
    </row>
    <row r="33" spans="1:17" s="113" customFormat="1" ht="17.25" customHeight="1" x14ac:dyDescent="0.15">
      <c r="A33" s="147">
        <v>6</v>
      </c>
      <c r="B33" s="182"/>
      <c r="C33" s="183"/>
      <c r="D33" s="184"/>
      <c r="E33" s="185"/>
      <c r="F33" s="185"/>
      <c r="G33" s="186"/>
      <c r="H33" s="148" t="str">
        <f t="shared" si="4"/>
        <v/>
      </c>
      <c r="I33" s="159" t="str">
        <f t="shared" si="1"/>
        <v/>
      </c>
      <c r="J33" s="149" t="str">
        <f t="shared" si="5"/>
        <v/>
      </c>
      <c r="K33" s="150" t="str">
        <f t="shared" si="2"/>
        <v/>
      </c>
      <c r="L33" s="151" t="str">
        <f t="shared" si="3"/>
        <v/>
      </c>
      <c r="M33" s="140" t="s">
        <v>31</v>
      </c>
      <c r="N33" s="140"/>
      <c r="O33" s="140"/>
      <c r="P33" s="140"/>
      <c r="Q33" s="140"/>
    </row>
    <row r="34" spans="1:17" s="113" customFormat="1" ht="17.25" customHeight="1" x14ac:dyDescent="0.15">
      <c r="A34" s="147">
        <v>7</v>
      </c>
      <c r="B34" s="187"/>
      <c r="C34" s="183"/>
      <c r="D34" s="184"/>
      <c r="E34" s="185"/>
      <c r="F34" s="185"/>
      <c r="G34" s="186"/>
      <c r="H34" s="148" t="str">
        <f t="shared" si="4"/>
        <v/>
      </c>
      <c r="I34" s="159" t="str">
        <f t="shared" si="1"/>
        <v/>
      </c>
      <c r="J34" s="149" t="str">
        <f t="shared" si="5"/>
        <v/>
      </c>
      <c r="K34" s="150" t="str">
        <f t="shared" si="2"/>
        <v/>
      </c>
      <c r="L34" s="151" t="str">
        <f t="shared" si="3"/>
        <v/>
      </c>
      <c r="M34" s="140"/>
      <c r="N34" s="140"/>
      <c r="O34" s="140"/>
      <c r="P34" s="140"/>
      <c r="Q34" s="140"/>
    </row>
    <row r="35" spans="1:17" s="113" customFormat="1" ht="17.25" customHeight="1" x14ac:dyDescent="0.15">
      <c r="A35" s="147">
        <v>8</v>
      </c>
      <c r="B35" s="187"/>
      <c r="C35" s="183"/>
      <c r="D35" s="184"/>
      <c r="E35" s="185"/>
      <c r="F35" s="185"/>
      <c r="G35" s="186"/>
      <c r="H35" s="148" t="str">
        <f t="shared" si="4"/>
        <v/>
      </c>
      <c r="I35" s="159" t="str">
        <f t="shared" si="1"/>
        <v/>
      </c>
      <c r="J35" s="149" t="str">
        <f t="shared" si="5"/>
        <v/>
      </c>
      <c r="K35" s="150" t="str">
        <f t="shared" si="2"/>
        <v/>
      </c>
      <c r="L35" s="151" t="str">
        <f t="shared" si="3"/>
        <v/>
      </c>
      <c r="M35" s="140" t="s">
        <v>55</v>
      </c>
      <c r="N35" s="140"/>
      <c r="O35" s="140"/>
      <c r="P35" s="140"/>
      <c r="Q35" s="140"/>
    </row>
    <row r="36" spans="1:17" s="113" customFormat="1" ht="17.25" customHeight="1" x14ac:dyDescent="0.15">
      <c r="A36" s="147">
        <v>9</v>
      </c>
      <c r="B36" s="187"/>
      <c r="C36" s="183"/>
      <c r="D36" s="184"/>
      <c r="E36" s="185"/>
      <c r="F36" s="185"/>
      <c r="G36" s="186"/>
      <c r="H36" s="148" t="str">
        <f t="shared" si="4"/>
        <v/>
      </c>
      <c r="I36" s="159" t="str">
        <f t="shared" si="1"/>
        <v/>
      </c>
      <c r="J36" s="149" t="str">
        <f t="shared" si="5"/>
        <v/>
      </c>
      <c r="K36" s="150" t="str">
        <f t="shared" si="2"/>
        <v/>
      </c>
      <c r="L36" s="151" t="str">
        <f t="shared" si="3"/>
        <v/>
      </c>
      <c r="M36" s="140"/>
      <c r="N36" s="140"/>
      <c r="O36" s="140"/>
      <c r="P36" s="140"/>
      <c r="Q36" s="140"/>
    </row>
    <row r="37" spans="1:17" s="113" customFormat="1" ht="17.25" customHeight="1" x14ac:dyDescent="0.15">
      <c r="A37" s="147">
        <v>10</v>
      </c>
      <c r="B37" s="187"/>
      <c r="C37" s="183"/>
      <c r="D37" s="184"/>
      <c r="E37" s="185"/>
      <c r="F37" s="185"/>
      <c r="G37" s="186"/>
      <c r="H37" s="148" t="str">
        <f t="shared" si="4"/>
        <v/>
      </c>
      <c r="I37" s="159" t="str">
        <f t="shared" si="1"/>
        <v/>
      </c>
      <c r="J37" s="149" t="str">
        <f t="shared" si="5"/>
        <v/>
      </c>
      <c r="K37" s="150" t="str">
        <f t="shared" si="2"/>
        <v/>
      </c>
      <c r="L37" s="151" t="str">
        <f t="shared" si="3"/>
        <v/>
      </c>
      <c r="M37" s="140"/>
      <c r="N37" s="140"/>
      <c r="O37" s="140"/>
      <c r="P37" s="140"/>
      <c r="Q37" s="140"/>
    </row>
    <row r="38" spans="1:17" s="113" customFormat="1" ht="17.25" customHeight="1" x14ac:dyDescent="0.15">
      <c r="A38" s="147">
        <v>11</v>
      </c>
      <c r="B38" s="187"/>
      <c r="C38" s="183"/>
      <c r="D38" s="184"/>
      <c r="E38" s="185"/>
      <c r="F38" s="185"/>
      <c r="G38" s="186"/>
      <c r="H38" s="148" t="str">
        <f t="shared" si="4"/>
        <v/>
      </c>
      <c r="I38" s="159" t="str">
        <f t="shared" si="1"/>
        <v/>
      </c>
      <c r="J38" s="149" t="str">
        <f t="shared" si="5"/>
        <v/>
      </c>
      <c r="K38" s="150" t="str">
        <f t="shared" si="2"/>
        <v/>
      </c>
      <c r="L38" s="151" t="str">
        <f t="shared" si="3"/>
        <v/>
      </c>
      <c r="M38" s="140"/>
      <c r="N38" s="140"/>
      <c r="O38" s="140"/>
      <c r="P38" s="140"/>
      <c r="Q38" s="140"/>
    </row>
    <row r="39" spans="1:17" s="113" customFormat="1" ht="17.25" customHeight="1" x14ac:dyDescent="0.15">
      <c r="A39" s="147">
        <v>12</v>
      </c>
      <c r="B39" s="182"/>
      <c r="C39" s="183"/>
      <c r="D39" s="184"/>
      <c r="E39" s="185"/>
      <c r="F39" s="185"/>
      <c r="G39" s="186"/>
      <c r="H39" s="148" t="str">
        <f t="shared" si="4"/>
        <v/>
      </c>
      <c r="I39" s="159" t="str">
        <f t="shared" si="1"/>
        <v/>
      </c>
      <c r="J39" s="149" t="str">
        <f t="shared" si="5"/>
        <v/>
      </c>
      <c r="K39" s="150" t="str">
        <f t="shared" si="2"/>
        <v/>
      </c>
      <c r="L39" s="151" t="str">
        <f t="shared" si="3"/>
        <v/>
      </c>
      <c r="M39" s="140"/>
      <c r="N39" s="140"/>
      <c r="O39" s="140"/>
      <c r="P39" s="140"/>
      <c r="Q39" s="140"/>
    </row>
    <row r="40" spans="1:17" s="113" customFormat="1" ht="17.25" customHeight="1" x14ac:dyDescent="0.15">
      <c r="A40" s="147">
        <v>13</v>
      </c>
      <c r="B40" s="182"/>
      <c r="C40" s="183"/>
      <c r="D40" s="184"/>
      <c r="E40" s="185"/>
      <c r="F40" s="185"/>
      <c r="G40" s="186"/>
      <c r="H40" s="148" t="str">
        <f t="shared" si="4"/>
        <v/>
      </c>
      <c r="I40" s="159" t="str">
        <f t="shared" si="1"/>
        <v/>
      </c>
      <c r="J40" s="149" t="str">
        <f t="shared" si="5"/>
        <v/>
      </c>
      <c r="K40" s="150" t="str">
        <f t="shared" si="2"/>
        <v/>
      </c>
      <c r="L40" s="151" t="str">
        <f t="shared" si="3"/>
        <v/>
      </c>
      <c r="M40" s="140"/>
      <c r="N40" s="140"/>
      <c r="O40" s="140"/>
      <c r="P40" s="140"/>
      <c r="Q40" s="140"/>
    </row>
    <row r="41" spans="1:17" s="113" customFormat="1" ht="17.25" customHeight="1" x14ac:dyDescent="0.15">
      <c r="A41" s="147">
        <v>14</v>
      </c>
      <c r="B41" s="182"/>
      <c r="C41" s="183"/>
      <c r="D41" s="184"/>
      <c r="E41" s="185"/>
      <c r="F41" s="185"/>
      <c r="G41" s="186"/>
      <c r="H41" s="148" t="str">
        <f t="shared" si="4"/>
        <v/>
      </c>
      <c r="I41" s="159" t="str">
        <f t="shared" si="1"/>
        <v/>
      </c>
      <c r="J41" s="149" t="str">
        <f t="shared" si="5"/>
        <v/>
      </c>
      <c r="K41" s="150" t="str">
        <f t="shared" si="2"/>
        <v/>
      </c>
      <c r="L41" s="151" t="str">
        <f t="shared" si="3"/>
        <v/>
      </c>
      <c r="M41" s="140"/>
      <c r="N41" s="140"/>
      <c r="O41" s="140"/>
      <c r="P41" s="140"/>
      <c r="Q41" s="140"/>
    </row>
    <row r="42" spans="1:17" s="113" customFormat="1" ht="17.25" customHeight="1" x14ac:dyDescent="0.15">
      <c r="A42" s="147">
        <v>15</v>
      </c>
      <c r="B42" s="182"/>
      <c r="C42" s="183"/>
      <c r="D42" s="184"/>
      <c r="E42" s="185"/>
      <c r="F42" s="185"/>
      <c r="G42" s="186"/>
      <c r="H42" s="148" t="str">
        <f t="shared" si="4"/>
        <v/>
      </c>
      <c r="I42" s="159" t="str">
        <f t="shared" si="1"/>
        <v/>
      </c>
      <c r="J42" s="149" t="str">
        <f t="shared" si="5"/>
        <v/>
      </c>
      <c r="K42" s="150" t="str">
        <f t="shared" si="2"/>
        <v/>
      </c>
      <c r="L42" s="151" t="str">
        <f t="shared" si="3"/>
        <v/>
      </c>
      <c r="M42" s="140"/>
      <c r="N42" s="140"/>
      <c r="O42" s="140"/>
      <c r="P42" s="140"/>
      <c r="Q42" s="140"/>
    </row>
    <row r="43" spans="1:17" s="113" customFormat="1" ht="17.25" customHeight="1" x14ac:dyDescent="0.15">
      <c r="A43" s="147">
        <v>16</v>
      </c>
      <c r="B43" s="182"/>
      <c r="C43" s="183"/>
      <c r="D43" s="184"/>
      <c r="E43" s="185"/>
      <c r="F43" s="185"/>
      <c r="G43" s="186"/>
      <c r="H43" s="148" t="str">
        <f t="shared" si="4"/>
        <v/>
      </c>
      <c r="I43" s="159" t="str">
        <f t="shared" si="1"/>
        <v/>
      </c>
      <c r="J43" s="149" t="str">
        <f t="shared" si="5"/>
        <v/>
      </c>
      <c r="K43" s="150" t="str">
        <f t="shared" si="2"/>
        <v/>
      </c>
      <c r="L43" s="151" t="str">
        <f t="shared" si="3"/>
        <v/>
      </c>
      <c r="M43" s="140"/>
      <c r="N43" s="140"/>
      <c r="O43" s="140"/>
      <c r="P43" s="140"/>
      <c r="Q43" s="140"/>
    </row>
    <row r="44" spans="1:17" s="113" customFormat="1" ht="17.25" customHeight="1" x14ac:dyDescent="0.15">
      <c r="A44" s="147">
        <v>17</v>
      </c>
      <c r="B44" s="182"/>
      <c r="C44" s="183"/>
      <c r="D44" s="184"/>
      <c r="E44" s="185"/>
      <c r="F44" s="185"/>
      <c r="G44" s="186"/>
      <c r="H44" s="148" t="str">
        <f t="shared" si="4"/>
        <v/>
      </c>
      <c r="I44" s="159" t="str">
        <f t="shared" si="1"/>
        <v/>
      </c>
      <c r="J44" s="149" t="str">
        <f t="shared" si="5"/>
        <v/>
      </c>
      <c r="K44" s="150" t="str">
        <f t="shared" si="2"/>
        <v/>
      </c>
      <c r="L44" s="151" t="str">
        <f t="shared" si="3"/>
        <v/>
      </c>
      <c r="M44" s="140"/>
      <c r="N44" s="140"/>
      <c r="O44" s="140"/>
      <c r="P44" s="140"/>
      <c r="Q44" s="140"/>
    </row>
    <row r="45" spans="1:17" s="113" customFormat="1" ht="17.25" customHeight="1" x14ac:dyDescent="0.15">
      <c r="A45" s="147">
        <v>18</v>
      </c>
      <c r="B45" s="182"/>
      <c r="C45" s="188"/>
      <c r="D45" s="184"/>
      <c r="E45" s="185"/>
      <c r="F45" s="185"/>
      <c r="G45" s="186"/>
      <c r="H45" s="148" t="str">
        <f t="shared" si="4"/>
        <v/>
      </c>
      <c r="I45" s="159" t="str">
        <f t="shared" si="1"/>
        <v/>
      </c>
      <c r="J45" s="149" t="str">
        <f t="shared" si="5"/>
        <v/>
      </c>
      <c r="K45" s="150" t="str">
        <f t="shared" si="2"/>
        <v/>
      </c>
      <c r="L45" s="151" t="str">
        <f t="shared" si="3"/>
        <v/>
      </c>
      <c r="M45" s="140"/>
      <c r="N45" s="140"/>
      <c r="O45" s="140"/>
      <c r="P45" s="140"/>
      <c r="Q45" s="140"/>
    </row>
    <row r="46" spans="1:17" s="113" customFormat="1" ht="17.25" customHeight="1" x14ac:dyDescent="0.15">
      <c r="A46" s="147">
        <v>19</v>
      </c>
      <c r="B46" s="182"/>
      <c r="C46" s="188"/>
      <c r="D46" s="184"/>
      <c r="E46" s="185"/>
      <c r="F46" s="185"/>
      <c r="G46" s="186"/>
      <c r="H46" s="148" t="str">
        <f t="shared" si="4"/>
        <v/>
      </c>
      <c r="I46" s="159" t="str">
        <f t="shared" si="1"/>
        <v/>
      </c>
      <c r="J46" s="149" t="str">
        <f t="shared" si="5"/>
        <v/>
      </c>
      <c r="K46" s="150" t="str">
        <f t="shared" si="2"/>
        <v/>
      </c>
      <c r="L46" s="151" t="str">
        <f t="shared" si="3"/>
        <v/>
      </c>
      <c r="M46" s="140"/>
    </row>
    <row r="47" spans="1:17" s="113" customFormat="1" ht="17.25" customHeight="1" x14ac:dyDescent="0.15">
      <c r="A47" s="147">
        <v>20</v>
      </c>
      <c r="B47" s="182"/>
      <c r="C47" s="188"/>
      <c r="D47" s="184"/>
      <c r="E47" s="185"/>
      <c r="F47" s="185"/>
      <c r="G47" s="186"/>
      <c r="H47" s="148" t="str">
        <f t="shared" si="4"/>
        <v/>
      </c>
      <c r="I47" s="159" t="str">
        <f t="shared" si="1"/>
        <v/>
      </c>
      <c r="J47" s="149" t="str">
        <f t="shared" si="5"/>
        <v/>
      </c>
      <c r="K47" s="150" t="str">
        <f t="shared" si="2"/>
        <v/>
      </c>
      <c r="L47" s="151" t="str">
        <f t="shared" si="3"/>
        <v/>
      </c>
    </row>
    <row r="48" spans="1:17" s="113" customFormat="1" ht="17.25" customHeight="1" x14ac:dyDescent="0.15">
      <c r="A48" s="147">
        <v>21</v>
      </c>
      <c r="B48" s="182"/>
      <c r="C48" s="188"/>
      <c r="D48" s="184"/>
      <c r="E48" s="185"/>
      <c r="F48" s="185"/>
      <c r="G48" s="186"/>
      <c r="H48" s="148" t="str">
        <f t="shared" si="4"/>
        <v/>
      </c>
      <c r="I48" s="159" t="str">
        <f t="shared" si="1"/>
        <v/>
      </c>
      <c r="J48" s="149" t="str">
        <f t="shared" si="5"/>
        <v/>
      </c>
      <c r="K48" s="150" t="str">
        <f t="shared" si="2"/>
        <v/>
      </c>
      <c r="L48" s="151" t="str">
        <f t="shared" si="3"/>
        <v/>
      </c>
    </row>
    <row r="49" spans="1:12" s="113" customFormat="1" ht="17.25" customHeight="1" x14ac:dyDescent="0.15">
      <c r="A49" s="147">
        <v>22</v>
      </c>
      <c r="B49" s="182"/>
      <c r="C49" s="188"/>
      <c r="D49" s="184"/>
      <c r="E49" s="185"/>
      <c r="F49" s="185"/>
      <c r="G49" s="186"/>
      <c r="H49" s="148" t="str">
        <f t="shared" si="4"/>
        <v/>
      </c>
      <c r="I49" s="159" t="str">
        <f t="shared" si="1"/>
        <v/>
      </c>
      <c r="J49" s="149" t="str">
        <f t="shared" si="5"/>
        <v/>
      </c>
      <c r="K49" s="150" t="str">
        <f t="shared" si="2"/>
        <v/>
      </c>
      <c r="L49" s="151" t="str">
        <f t="shared" si="3"/>
        <v/>
      </c>
    </row>
    <row r="50" spans="1:12" s="113" customFormat="1" ht="17.25" customHeight="1" x14ac:dyDescent="0.15">
      <c r="A50" s="147">
        <v>23</v>
      </c>
      <c r="B50" s="182"/>
      <c r="C50" s="188"/>
      <c r="D50" s="184"/>
      <c r="E50" s="185"/>
      <c r="F50" s="185"/>
      <c r="G50" s="186"/>
      <c r="H50" s="148" t="str">
        <f t="shared" si="4"/>
        <v/>
      </c>
      <c r="I50" s="159" t="str">
        <f t="shared" si="1"/>
        <v/>
      </c>
      <c r="J50" s="149" t="str">
        <f t="shared" si="5"/>
        <v/>
      </c>
      <c r="K50" s="150" t="str">
        <f t="shared" si="2"/>
        <v/>
      </c>
      <c r="L50" s="151" t="str">
        <f t="shared" si="3"/>
        <v/>
      </c>
    </row>
    <row r="51" spans="1:12" s="113" customFormat="1" ht="17.25" customHeight="1" x14ac:dyDescent="0.15">
      <c r="A51" s="147">
        <v>24</v>
      </c>
      <c r="B51" s="182"/>
      <c r="C51" s="188"/>
      <c r="D51" s="184"/>
      <c r="E51" s="185"/>
      <c r="F51" s="185"/>
      <c r="G51" s="186"/>
      <c r="H51" s="148" t="str">
        <f t="shared" si="4"/>
        <v/>
      </c>
      <c r="I51" s="159" t="str">
        <f t="shared" si="1"/>
        <v/>
      </c>
      <c r="J51" s="149" t="str">
        <f t="shared" si="5"/>
        <v/>
      </c>
      <c r="K51" s="150" t="str">
        <f t="shared" si="2"/>
        <v/>
      </c>
      <c r="L51" s="151" t="str">
        <f t="shared" si="3"/>
        <v/>
      </c>
    </row>
    <row r="52" spans="1:12" s="113" customFormat="1" ht="17.25" customHeight="1" x14ac:dyDescent="0.15">
      <c r="A52" s="147">
        <v>25</v>
      </c>
      <c r="B52" s="182"/>
      <c r="C52" s="188"/>
      <c r="D52" s="184"/>
      <c r="E52" s="185"/>
      <c r="F52" s="185"/>
      <c r="G52" s="186"/>
      <c r="H52" s="148" t="str">
        <f t="shared" si="4"/>
        <v/>
      </c>
      <c r="I52" s="159" t="str">
        <f t="shared" si="1"/>
        <v/>
      </c>
      <c r="J52" s="149" t="str">
        <f t="shared" si="5"/>
        <v/>
      </c>
      <c r="K52" s="150" t="str">
        <f t="shared" si="2"/>
        <v/>
      </c>
      <c r="L52" s="151" t="str">
        <f t="shared" si="3"/>
        <v/>
      </c>
    </row>
    <row r="53" spans="1:12" s="113" customFormat="1" ht="17.25" customHeight="1" x14ac:dyDescent="0.15">
      <c r="A53" s="147">
        <v>26</v>
      </c>
      <c r="B53" s="182"/>
      <c r="C53" s="188"/>
      <c r="D53" s="184"/>
      <c r="E53" s="185"/>
      <c r="F53" s="185"/>
      <c r="G53" s="186"/>
      <c r="H53" s="148" t="str">
        <f t="shared" si="4"/>
        <v/>
      </c>
      <c r="I53" s="159" t="str">
        <f t="shared" si="1"/>
        <v/>
      </c>
      <c r="J53" s="149" t="str">
        <f t="shared" si="5"/>
        <v/>
      </c>
      <c r="K53" s="150" t="str">
        <f t="shared" si="2"/>
        <v/>
      </c>
      <c r="L53" s="151" t="str">
        <f t="shared" si="3"/>
        <v/>
      </c>
    </row>
    <row r="54" spans="1:12" s="113" customFormat="1" ht="17.25" customHeight="1" x14ac:dyDescent="0.15">
      <c r="A54" s="147">
        <v>27</v>
      </c>
      <c r="B54" s="182"/>
      <c r="C54" s="188"/>
      <c r="D54" s="184"/>
      <c r="E54" s="185"/>
      <c r="F54" s="185"/>
      <c r="G54" s="186"/>
      <c r="H54" s="148" t="str">
        <f t="shared" si="4"/>
        <v/>
      </c>
      <c r="I54" s="159" t="str">
        <f t="shared" si="1"/>
        <v/>
      </c>
      <c r="J54" s="149" t="str">
        <f t="shared" si="5"/>
        <v/>
      </c>
      <c r="K54" s="150" t="str">
        <f t="shared" si="2"/>
        <v/>
      </c>
      <c r="L54" s="151" t="str">
        <f t="shared" si="3"/>
        <v/>
      </c>
    </row>
    <row r="55" spans="1:12" s="113" customFormat="1" ht="17.25" customHeight="1" x14ac:dyDescent="0.15">
      <c r="A55" s="147">
        <v>28</v>
      </c>
      <c r="B55" s="182"/>
      <c r="C55" s="188"/>
      <c r="D55" s="184"/>
      <c r="E55" s="185"/>
      <c r="F55" s="185"/>
      <c r="G55" s="186"/>
      <c r="H55" s="148" t="str">
        <f t="shared" si="4"/>
        <v/>
      </c>
      <c r="I55" s="159" t="str">
        <f t="shared" si="1"/>
        <v/>
      </c>
      <c r="J55" s="149" t="str">
        <f t="shared" si="5"/>
        <v/>
      </c>
      <c r="K55" s="150" t="str">
        <f t="shared" si="2"/>
        <v/>
      </c>
      <c r="L55" s="151" t="str">
        <f t="shared" si="3"/>
        <v/>
      </c>
    </row>
    <row r="56" spans="1:12" s="113" customFormat="1" ht="17.25" customHeight="1" x14ac:dyDescent="0.15">
      <c r="A56" s="147">
        <v>29</v>
      </c>
      <c r="B56" s="182"/>
      <c r="C56" s="188"/>
      <c r="D56" s="184"/>
      <c r="E56" s="185"/>
      <c r="F56" s="185"/>
      <c r="G56" s="186"/>
      <c r="H56" s="148" t="str">
        <f t="shared" si="4"/>
        <v/>
      </c>
      <c r="I56" s="159" t="str">
        <f t="shared" si="1"/>
        <v/>
      </c>
      <c r="J56" s="149" t="str">
        <f t="shared" si="5"/>
        <v/>
      </c>
      <c r="K56" s="150" t="str">
        <f t="shared" si="2"/>
        <v/>
      </c>
      <c r="L56" s="151" t="str">
        <f t="shared" si="3"/>
        <v/>
      </c>
    </row>
    <row r="57" spans="1:12" s="113" customFormat="1" ht="17.25" customHeight="1" x14ac:dyDescent="0.15">
      <c r="A57" s="147">
        <v>30</v>
      </c>
      <c r="B57" s="182"/>
      <c r="C57" s="188"/>
      <c r="D57" s="184"/>
      <c r="E57" s="185"/>
      <c r="F57" s="185"/>
      <c r="G57" s="186"/>
      <c r="H57" s="148" t="str">
        <f t="shared" si="4"/>
        <v/>
      </c>
      <c r="I57" s="159" t="str">
        <f t="shared" si="1"/>
        <v/>
      </c>
      <c r="J57" s="149" t="str">
        <f t="shared" si="5"/>
        <v/>
      </c>
      <c r="K57" s="150" t="str">
        <f t="shared" si="2"/>
        <v/>
      </c>
      <c r="L57" s="151" t="str">
        <f t="shared" si="3"/>
        <v/>
      </c>
    </row>
    <row r="58" spans="1:12" s="113" customFormat="1" ht="17.25" customHeight="1" x14ac:dyDescent="0.15">
      <c r="A58" s="147">
        <v>31</v>
      </c>
      <c r="B58" s="182"/>
      <c r="C58" s="188"/>
      <c r="D58" s="184"/>
      <c r="E58" s="185"/>
      <c r="F58" s="185"/>
      <c r="G58" s="186"/>
      <c r="H58" s="148" t="str">
        <f t="shared" si="4"/>
        <v/>
      </c>
      <c r="I58" s="159" t="str">
        <f t="shared" si="1"/>
        <v/>
      </c>
      <c r="J58" s="149" t="str">
        <f t="shared" si="5"/>
        <v/>
      </c>
      <c r="K58" s="150" t="str">
        <f t="shared" si="2"/>
        <v/>
      </c>
      <c r="L58" s="151" t="str">
        <f t="shared" si="3"/>
        <v/>
      </c>
    </row>
    <row r="59" spans="1:12" s="113" customFormat="1" ht="17.25" customHeight="1" x14ac:dyDescent="0.15">
      <c r="A59" s="147">
        <v>32</v>
      </c>
      <c r="B59" s="182"/>
      <c r="C59" s="188"/>
      <c r="D59" s="184"/>
      <c r="E59" s="185"/>
      <c r="F59" s="185"/>
      <c r="G59" s="186"/>
      <c r="H59" s="148" t="str">
        <f t="shared" si="4"/>
        <v/>
      </c>
      <c r="I59" s="159" t="str">
        <f t="shared" si="1"/>
        <v/>
      </c>
      <c r="J59" s="149" t="str">
        <f t="shared" si="5"/>
        <v/>
      </c>
      <c r="K59" s="150" t="str">
        <f t="shared" si="2"/>
        <v/>
      </c>
      <c r="L59" s="151" t="str">
        <f t="shared" si="3"/>
        <v/>
      </c>
    </row>
    <row r="60" spans="1:12" s="113" customFormat="1" ht="17.25" customHeight="1" x14ac:dyDescent="0.15">
      <c r="A60" s="147">
        <v>33</v>
      </c>
      <c r="B60" s="182"/>
      <c r="C60" s="188"/>
      <c r="D60" s="184"/>
      <c r="E60" s="185"/>
      <c r="F60" s="185"/>
      <c r="G60" s="186"/>
      <c r="H60" s="148" t="str">
        <f t="shared" si="4"/>
        <v/>
      </c>
      <c r="I60" s="159" t="str">
        <f t="shared" si="1"/>
        <v/>
      </c>
      <c r="J60" s="149" t="str">
        <f t="shared" si="5"/>
        <v/>
      </c>
      <c r="K60" s="150" t="str">
        <f t="shared" si="2"/>
        <v/>
      </c>
      <c r="L60" s="151" t="str">
        <f t="shared" si="3"/>
        <v/>
      </c>
    </row>
    <row r="61" spans="1:12" s="113" customFormat="1" ht="17.25" customHeight="1" x14ac:dyDescent="0.15">
      <c r="A61" s="147">
        <v>34</v>
      </c>
      <c r="B61" s="182"/>
      <c r="C61" s="188"/>
      <c r="D61" s="184"/>
      <c r="E61" s="185"/>
      <c r="F61" s="185"/>
      <c r="G61" s="186"/>
      <c r="H61" s="148" t="str">
        <f t="shared" si="4"/>
        <v/>
      </c>
      <c r="I61" s="159" t="str">
        <f t="shared" si="1"/>
        <v/>
      </c>
      <c r="J61" s="149" t="str">
        <f t="shared" si="5"/>
        <v/>
      </c>
      <c r="K61" s="150" t="str">
        <f t="shared" si="2"/>
        <v/>
      </c>
      <c r="L61" s="151" t="str">
        <f t="shared" si="3"/>
        <v/>
      </c>
    </row>
    <row r="62" spans="1:12" s="113" customFormat="1" ht="17.25" customHeight="1" x14ac:dyDescent="0.15">
      <c r="A62" s="147">
        <v>35</v>
      </c>
      <c r="B62" s="182"/>
      <c r="C62" s="188"/>
      <c r="D62" s="184"/>
      <c r="E62" s="185"/>
      <c r="F62" s="185"/>
      <c r="G62" s="186"/>
      <c r="H62" s="148" t="str">
        <f t="shared" si="4"/>
        <v/>
      </c>
      <c r="I62" s="159" t="str">
        <f t="shared" si="1"/>
        <v/>
      </c>
      <c r="J62" s="149" t="str">
        <f t="shared" si="5"/>
        <v/>
      </c>
      <c r="K62" s="150" t="str">
        <f t="shared" si="2"/>
        <v/>
      </c>
      <c r="L62" s="151" t="str">
        <f t="shared" si="3"/>
        <v/>
      </c>
    </row>
    <row r="63" spans="1:12" s="113" customFormat="1" ht="17.25" customHeight="1" x14ac:dyDescent="0.15">
      <c r="A63" s="147">
        <v>36</v>
      </c>
      <c r="B63" s="182"/>
      <c r="C63" s="188"/>
      <c r="D63" s="189"/>
      <c r="E63" s="185"/>
      <c r="F63" s="185"/>
      <c r="G63" s="186"/>
      <c r="H63" s="148" t="str">
        <f t="shared" si="4"/>
        <v/>
      </c>
      <c r="I63" s="159" t="str">
        <f t="shared" si="1"/>
        <v/>
      </c>
      <c r="J63" s="149" t="str">
        <f t="shared" si="5"/>
        <v/>
      </c>
      <c r="K63" s="150" t="str">
        <f t="shared" si="2"/>
        <v/>
      </c>
      <c r="L63" s="151" t="str">
        <f t="shared" si="3"/>
        <v/>
      </c>
    </row>
    <row r="64" spans="1:12" s="113" customFormat="1" ht="17.25" customHeight="1" x14ac:dyDescent="0.15">
      <c r="A64" s="147">
        <v>37</v>
      </c>
      <c r="B64" s="182"/>
      <c r="C64" s="188"/>
      <c r="D64" s="189"/>
      <c r="E64" s="185"/>
      <c r="F64" s="185"/>
      <c r="G64" s="186"/>
      <c r="H64" s="148" t="str">
        <f t="shared" si="4"/>
        <v/>
      </c>
      <c r="I64" s="159" t="str">
        <f t="shared" si="1"/>
        <v/>
      </c>
      <c r="J64" s="149" t="str">
        <f t="shared" si="5"/>
        <v/>
      </c>
      <c r="K64" s="150" t="str">
        <f t="shared" si="2"/>
        <v/>
      </c>
      <c r="L64" s="151" t="str">
        <f t="shared" si="3"/>
        <v/>
      </c>
    </row>
    <row r="65" spans="1:13" s="113" customFormat="1" ht="17.25" customHeight="1" x14ac:dyDescent="0.15">
      <c r="A65" s="147">
        <v>38</v>
      </c>
      <c r="B65" s="182"/>
      <c r="C65" s="188"/>
      <c r="D65" s="189"/>
      <c r="E65" s="185"/>
      <c r="F65" s="185"/>
      <c r="G65" s="186"/>
      <c r="H65" s="148" t="str">
        <f t="shared" si="4"/>
        <v/>
      </c>
      <c r="I65" s="159" t="str">
        <f t="shared" si="1"/>
        <v/>
      </c>
      <c r="J65" s="149" t="str">
        <f t="shared" si="5"/>
        <v/>
      </c>
      <c r="K65" s="150" t="str">
        <f t="shared" si="2"/>
        <v/>
      </c>
      <c r="L65" s="151" t="str">
        <f t="shared" si="3"/>
        <v/>
      </c>
    </row>
    <row r="66" spans="1:13" s="113" customFormat="1" ht="17.25" customHeight="1" x14ac:dyDescent="0.15">
      <c r="A66" s="147">
        <v>39</v>
      </c>
      <c r="B66" s="182"/>
      <c r="C66" s="188"/>
      <c r="D66" s="189"/>
      <c r="E66" s="185"/>
      <c r="F66" s="185"/>
      <c r="G66" s="186"/>
      <c r="H66" s="148" t="str">
        <f t="shared" si="4"/>
        <v/>
      </c>
      <c r="I66" s="159" t="str">
        <f t="shared" si="1"/>
        <v/>
      </c>
      <c r="J66" s="149" t="str">
        <f t="shared" si="5"/>
        <v/>
      </c>
      <c r="K66" s="150" t="str">
        <f t="shared" si="2"/>
        <v/>
      </c>
      <c r="L66" s="151" t="str">
        <f t="shared" si="3"/>
        <v/>
      </c>
    </row>
    <row r="67" spans="1:13" s="113" customFormat="1" ht="17.25" customHeight="1" x14ac:dyDescent="0.15">
      <c r="A67" s="147">
        <v>40</v>
      </c>
      <c r="B67" s="182"/>
      <c r="C67" s="188"/>
      <c r="D67" s="189"/>
      <c r="E67" s="185"/>
      <c r="F67" s="185"/>
      <c r="G67" s="186"/>
      <c r="H67" s="148" t="str">
        <f t="shared" si="4"/>
        <v/>
      </c>
      <c r="I67" s="159" t="str">
        <f t="shared" si="1"/>
        <v/>
      </c>
      <c r="J67" s="149" t="str">
        <f t="shared" si="5"/>
        <v/>
      </c>
      <c r="K67" s="150" t="str">
        <f t="shared" si="2"/>
        <v/>
      </c>
      <c r="L67" s="151" t="str">
        <f t="shared" si="3"/>
        <v/>
      </c>
    </row>
    <row r="68" spans="1:13" s="113" customFormat="1" ht="17.25" customHeight="1" x14ac:dyDescent="0.15">
      <c r="A68" s="147">
        <v>41</v>
      </c>
      <c r="B68" s="182"/>
      <c r="C68" s="188"/>
      <c r="D68" s="189"/>
      <c r="E68" s="185"/>
      <c r="F68" s="185"/>
      <c r="G68" s="186"/>
      <c r="H68" s="148" t="str">
        <f t="shared" si="4"/>
        <v/>
      </c>
      <c r="I68" s="159" t="str">
        <f t="shared" si="1"/>
        <v/>
      </c>
      <c r="J68" s="149" t="str">
        <f t="shared" si="5"/>
        <v/>
      </c>
      <c r="K68" s="150" t="str">
        <f t="shared" si="2"/>
        <v/>
      </c>
      <c r="L68" s="151" t="str">
        <f t="shared" si="3"/>
        <v/>
      </c>
    </row>
    <row r="69" spans="1:13" s="113" customFormat="1" ht="17.25" customHeight="1" x14ac:dyDescent="0.15">
      <c r="A69" s="147">
        <v>42</v>
      </c>
      <c r="B69" s="182"/>
      <c r="C69" s="188"/>
      <c r="D69" s="189"/>
      <c r="E69" s="185"/>
      <c r="F69" s="185"/>
      <c r="G69" s="186"/>
      <c r="H69" s="148" t="str">
        <f t="shared" si="4"/>
        <v/>
      </c>
      <c r="I69" s="159" t="str">
        <f t="shared" si="1"/>
        <v/>
      </c>
      <c r="J69" s="149" t="str">
        <f t="shared" si="5"/>
        <v/>
      </c>
      <c r="K69" s="150" t="str">
        <f t="shared" si="2"/>
        <v/>
      </c>
      <c r="L69" s="151" t="str">
        <f t="shared" si="3"/>
        <v/>
      </c>
    </row>
    <row r="70" spans="1:13" s="113" customFormat="1" ht="17.25" customHeight="1" x14ac:dyDescent="0.15">
      <c r="A70" s="147">
        <v>43</v>
      </c>
      <c r="B70" s="182"/>
      <c r="C70" s="188"/>
      <c r="D70" s="189"/>
      <c r="E70" s="185"/>
      <c r="F70" s="185"/>
      <c r="G70" s="186"/>
      <c r="H70" s="148" t="str">
        <f t="shared" si="4"/>
        <v/>
      </c>
      <c r="I70" s="159" t="str">
        <f t="shared" si="1"/>
        <v/>
      </c>
      <c r="J70" s="149" t="str">
        <f t="shared" si="5"/>
        <v/>
      </c>
      <c r="K70" s="150" t="str">
        <f t="shared" si="2"/>
        <v/>
      </c>
      <c r="L70" s="151" t="str">
        <f t="shared" si="3"/>
        <v/>
      </c>
    </row>
    <row r="71" spans="1:13" s="113" customFormat="1" ht="17.25" customHeight="1" x14ac:dyDescent="0.15">
      <c r="A71" s="147">
        <v>44</v>
      </c>
      <c r="B71" s="190"/>
      <c r="C71" s="191"/>
      <c r="D71" s="192"/>
      <c r="E71" s="185"/>
      <c r="F71" s="193"/>
      <c r="G71" s="194"/>
      <c r="H71" s="148" t="str">
        <f t="shared" si="4"/>
        <v/>
      </c>
      <c r="I71" s="159"/>
      <c r="J71" s="149"/>
      <c r="K71" s="150"/>
      <c r="L71" s="151"/>
    </row>
    <row r="72" spans="1:13" s="113" customFormat="1" ht="17.25" customHeight="1" thickBot="1" x14ac:dyDescent="0.2">
      <c r="A72" s="147">
        <v>45</v>
      </c>
      <c r="B72" s="195"/>
      <c r="C72" s="196"/>
      <c r="D72" s="197"/>
      <c r="E72" s="198"/>
      <c r="F72" s="198"/>
      <c r="G72" s="199"/>
      <c r="H72" s="148" t="str">
        <f t="shared" si="4"/>
        <v/>
      </c>
      <c r="I72" s="159" t="str">
        <f>IF(C72="","",IF($D72="","生年月日入力 ",IF($E72="","性別入力 ","")&amp;IF(AND(OR($D72&lt;$P$27,$D72&gt;$P$29),COUNTIF($F72,$M$27)&gt;0),$F72&amp;"資格なし ",IF(AND(OR($D72&lt;$N$28,$D72&gt;$P$29),COUNTIF($F72,$M$28)&gt;0),$F72&amp;"資格なし ",IF(AND($D72&lt;$N$29,COUNTIF($F72,$M$29)&gt;0),$F72&amp;"資格なし ",IF(AND($D72&lt;$N$30,COUNTIF($F72,$M$30)&gt;0),$F72&amp;"資格なし ",""))))&amp;IF(AND(OR($D72&lt;$P$27,$D72&gt;$P$29),COUNTIF($G72,$M$27)&gt;0),$G72&amp;"資格なし ",IF(AND(OR($D72&lt;$N$28,$D72&gt;$P$29),COUNTIF($G72,$M$28)&gt;0),$G72&amp;"資格なし ",IF(AND($D72&lt;$N$29,COUNTIF($G72,$M$29)&gt;0),$G72&amp;"資格なし ",IF(AND($D72&lt;$N$30,COUNTIF($G72,$M$30)&gt;0),$G72&amp;"資格なし ",""))))&amp;IF(F72="","",IF(F72=G72,"同カテゴリに申込できません",""))))</f>
        <v/>
      </c>
      <c r="J72" s="149" t="str">
        <f>IF($C72="","",$C$17)</f>
        <v/>
      </c>
      <c r="K72" s="150" t="str">
        <f>IF($C72="","",$C$18)</f>
        <v/>
      </c>
      <c r="L72" s="151" t="str">
        <f>IF(OR(AND(F72=$M$27,G72=$M$29),(AND(F72=$M$29,G72=$M$27))),"シニア・カデ","")</f>
        <v/>
      </c>
    </row>
    <row r="73" spans="1:13" hidden="1" x14ac:dyDescent="0.15">
      <c r="M73" s="99"/>
    </row>
    <row r="74" spans="1:13" hidden="1" x14ac:dyDescent="0.15"/>
    <row r="75" spans="1:13" hidden="1" x14ac:dyDescent="0.15"/>
    <row r="76" spans="1:13" hidden="1" x14ac:dyDescent="0.15"/>
    <row r="77" spans="1:13" hidden="1" x14ac:dyDescent="0.15"/>
    <row r="78" spans="1:13" hidden="1" x14ac:dyDescent="0.15"/>
    <row r="79" spans="1:13" hidden="1" x14ac:dyDescent="0.15"/>
    <row r="80" spans="1:13" hidden="1" x14ac:dyDescent="0.15"/>
    <row r="81" hidden="1" x14ac:dyDescent="0.15"/>
    <row r="82" hidden="1" x14ac:dyDescent="0.15"/>
    <row r="83" hidden="1" x14ac:dyDescent="0.15"/>
    <row r="84" hidden="1" x14ac:dyDescent="0.15"/>
    <row r="85" hidden="1" x14ac:dyDescent="0.15"/>
    <row r="86" hidden="1" x14ac:dyDescent="0.15"/>
    <row r="87" hidden="1" x14ac:dyDescent="0.15"/>
    <row r="88" hidden="1" x14ac:dyDescent="0.15"/>
    <row r="89" hidden="1" x14ac:dyDescent="0.15"/>
    <row r="90" hidden="1" x14ac:dyDescent="0.15"/>
    <row r="91" hidden="1" x14ac:dyDescent="0.15"/>
    <row r="92" hidden="1" x14ac:dyDescent="0.15"/>
    <row r="93" hidden="1" x14ac:dyDescent="0.15"/>
    <row r="94" hidden="1" x14ac:dyDescent="0.15"/>
    <row r="95" hidden="1" x14ac:dyDescent="0.15"/>
    <row r="96" hidden="1" x14ac:dyDescent="0.15"/>
    <row r="97" hidden="1" x14ac:dyDescent="0.15"/>
    <row r="98" hidden="1" x14ac:dyDescent="0.15"/>
    <row r="99" hidden="1" x14ac:dyDescent="0.15"/>
    <row r="100" hidden="1" x14ac:dyDescent="0.15"/>
    <row r="101" hidden="1" x14ac:dyDescent="0.15"/>
  </sheetData>
  <sheetProtection password="D397" sheet="1" objects="1" scenarios="1"/>
  <mergeCells count="29">
    <mergeCell ref="H19:I19"/>
    <mergeCell ref="C20:I20"/>
    <mergeCell ref="A25:B25"/>
    <mergeCell ref="A18:B18"/>
    <mergeCell ref="A19:A23"/>
    <mergeCell ref="A24:B24"/>
    <mergeCell ref="D25:E25"/>
    <mergeCell ref="G25:H25"/>
    <mergeCell ref="C22:I22"/>
    <mergeCell ref="C23:I23"/>
    <mergeCell ref="G24:I24"/>
    <mergeCell ref="C21:I21"/>
    <mergeCell ref="B20:B21"/>
    <mergeCell ref="B5:U5"/>
    <mergeCell ref="A1:U1"/>
    <mergeCell ref="B6:U6"/>
    <mergeCell ref="D24:F24"/>
    <mergeCell ref="B7:U7"/>
    <mergeCell ref="B8:U8"/>
    <mergeCell ref="B9:U9"/>
    <mergeCell ref="C19:F19"/>
    <mergeCell ref="A17:B17"/>
    <mergeCell ref="K17:K18"/>
    <mergeCell ref="L17:N18"/>
    <mergeCell ref="O17:O18"/>
    <mergeCell ref="P17:R18"/>
    <mergeCell ref="B4:U4"/>
    <mergeCell ref="C17:I17"/>
    <mergeCell ref="C18:I18"/>
  </mergeCells>
  <phoneticPr fontId="2"/>
  <conditionalFormatting sqref="E45:E72">
    <cfRule type="cellIs" dxfId="5" priority="29" stopIfTrue="1" operator="equal">
      <formula>$Q$28</formula>
    </cfRule>
    <cfRule type="cellIs" dxfId="4" priority="30" stopIfTrue="1" operator="equal">
      <formula>$Q$27</formula>
    </cfRule>
  </conditionalFormatting>
  <conditionalFormatting sqref="E28:E44">
    <cfRule type="cellIs" dxfId="3" priority="3" stopIfTrue="1" operator="equal">
      <formula>$Q$28</formula>
    </cfRule>
    <cfRule type="cellIs" dxfId="2" priority="4" stopIfTrue="1" operator="equal">
      <formula>$Q$27</formula>
    </cfRule>
  </conditionalFormatting>
  <dataValidations xWindow="280" yWindow="534" count="7">
    <dataValidation imeMode="hiragana" allowBlank="1" showInputMessage="1" showErrorMessage="1" sqref="J17:J18 J20 C19:F19 C17:C18 C20 C28:C72"/>
    <dataValidation imeMode="fullKatakana" allowBlank="1" showInputMessage="1" showErrorMessage="1" prompt="振込時の名義をカタカナで入力" sqref="G24 J24"/>
    <dataValidation imeMode="off" allowBlank="1" showInputMessage="1" showErrorMessage="1" prompt="振り込んだ日を西暦で入力_x000a_例　_x000a_2014/12/24" sqref="C24"/>
    <dataValidation imeMode="off" allowBlank="1" showInputMessage="1" showErrorMessage="1" sqref="J21:J23 J19 H19 C22:C23"/>
    <dataValidation imeMode="off" allowBlank="1" showInputMessage="1" showErrorMessage="1" prompt="西暦とし、年月日は「/」で区切ること" sqref="D28:D72"/>
    <dataValidation type="list" imeMode="fullKatakana" allowBlank="1" showInputMessage="1" showErrorMessage="1" sqref="F28:G72">
      <formula1>$M$27:$M$31</formula1>
    </dataValidation>
    <dataValidation type="list" imeMode="hiragana" allowBlank="1" showInputMessage="1" showErrorMessage="1" sqref="E28:E72">
      <formula1>$M$32:$M$34</formula1>
    </dataValidation>
  </dataValidations>
  <hyperlinks>
    <hyperlink ref="C12" r:id="rId1"/>
  </hyperlinks>
  <printOptions horizontalCentered="1"/>
  <pageMargins left="0.39370078740157483" right="0.39370078740157483" top="0.39370078740157483" bottom="0.39370078740157483" header="0.19685039370078741" footer="0"/>
  <pageSetup paperSize="9" scale="61" fitToHeight="0" orientation="portrait" blackAndWhite="1" r:id="rId2"/>
  <headerFooter>
    <oddHeader>&amp;R&amp;D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38"/>
  <sheetViews>
    <sheetView view="pageBreakPreview" zoomScale="85" zoomScaleNormal="85" zoomScaleSheetLayoutView="85" workbookViewId="0">
      <selection activeCell="L13" sqref="L13"/>
    </sheetView>
  </sheetViews>
  <sheetFormatPr defaultRowHeight="13.5" x14ac:dyDescent="0.15"/>
  <cols>
    <col min="1" max="1" width="6.125" customWidth="1"/>
    <col min="2" max="2" width="7.5" bestFit="1" customWidth="1"/>
    <col min="3" max="3" width="12.25" customWidth="1"/>
    <col min="4" max="4" width="8.625" bestFit="1" customWidth="1"/>
    <col min="5" max="5" width="2.625" customWidth="1"/>
    <col min="6" max="6" width="12.25" customWidth="1"/>
    <col min="7" max="7" width="10.5" customWidth="1"/>
    <col min="8" max="10" width="3.625" customWidth="1"/>
    <col min="12" max="12" width="13" customWidth="1"/>
  </cols>
  <sheetData>
    <row r="1" spans="1:11" x14ac:dyDescent="0.15">
      <c r="A1" t="s">
        <v>1</v>
      </c>
      <c r="B1" s="1">
        <v>43831</v>
      </c>
    </row>
    <row r="3" spans="1:11" x14ac:dyDescent="0.15">
      <c r="A3" s="2" t="s">
        <v>2</v>
      </c>
      <c r="B3" s="3" t="s">
        <v>3</v>
      </c>
      <c r="C3" s="4">
        <v>41001</v>
      </c>
      <c r="D3" s="5">
        <f>C3</f>
        <v>41001</v>
      </c>
      <c r="E3" s="6" t="s">
        <v>71</v>
      </c>
      <c r="F3" s="7">
        <v>41365</v>
      </c>
      <c r="G3" s="8">
        <f>F3</f>
        <v>41365</v>
      </c>
      <c r="H3" s="9">
        <f>DATEDIF($D3,$B$1,"Y")</f>
        <v>7</v>
      </c>
      <c r="I3" s="3">
        <f>DATEDIF($G3,$B$1,"Y")</f>
        <v>6</v>
      </c>
      <c r="J3" s="10" t="s">
        <v>5</v>
      </c>
    </row>
    <row r="4" spans="1:11" ht="18" customHeight="1" x14ac:dyDescent="0.15">
      <c r="A4" s="11" t="s">
        <v>2</v>
      </c>
      <c r="B4" s="12" t="s">
        <v>6</v>
      </c>
      <c r="C4" s="13">
        <v>40635</v>
      </c>
      <c r="D4" s="14">
        <f>C4</f>
        <v>40635</v>
      </c>
      <c r="E4" s="15" t="s">
        <v>72</v>
      </c>
      <c r="F4" s="16">
        <v>41000</v>
      </c>
      <c r="G4" s="17">
        <f>F4</f>
        <v>41000</v>
      </c>
      <c r="H4" s="18">
        <f>DATEDIF($D4,$B$1,"Y")</f>
        <v>8</v>
      </c>
      <c r="I4" s="12">
        <f>DATEDIF($G4,$B$1,"Y")</f>
        <v>7</v>
      </c>
      <c r="J4" s="19" t="s">
        <v>5</v>
      </c>
    </row>
    <row r="5" spans="1:11" ht="18" customHeight="1" x14ac:dyDescent="0.15">
      <c r="A5" s="11" t="s">
        <v>2</v>
      </c>
      <c r="B5" s="12" t="s">
        <v>7</v>
      </c>
      <c r="C5" s="13">
        <v>40270</v>
      </c>
      <c r="D5" s="14">
        <f t="shared" ref="D5:D20" si="0">C5</f>
        <v>40270</v>
      </c>
      <c r="E5" s="15" t="s">
        <v>4</v>
      </c>
      <c r="F5" s="16">
        <v>40634</v>
      </c>
      <c r="G5" s="17">
        <f t="shared" ref="G5:G20" si="1">F5</f>
        <v>40634</v>
      </c>
      <c r="H5" s="18">
        <f>DATEDIF($D5,$B$1,"Y")</f>
        <v>9</v>
      </c>
      <c r="I5" s="12">
        <f>DATEDIF($G5,$B$1,"Y")</f>
        <v>8</v>
      </c>
      <c r="J5" s="19" t="s">
        <v>5</v>
      </c>
    </row>
    <row r="6" spans="1:11" ht="18" customHeight="1" x14ac:dyDescent="0.15">
      <c r="A6" s="11" t="s">
        <v>2</v>
      </c>
      <c r="B6" s="12" t="s">
        <v>8</v>
      </c>
      <c r="C6" s="13">
        <v>39905</v>
      </c>
      <c r="D6" s="14">
        <f t="shared" si="0"/>
        <v>39905</v>
      </c>
      <c r="E6" s="15" t="s">
        <v>4</v>
      </c>
      <c r="F6" s="16">
        <v>40269</v>
      </c>
      <c r="G6" s="17">
        <f t="shared" si="1"/>
        <v>40269</v>
      </c>
      <c r="H6" s="18">
        <f>DATEDIF($D6,$B$1,"Y")</f>
        <v>10</v>
      </c>
      <c r="I6" s="12">
        <f>DATEDIF($G6,$B$1,"Y")</f>
        <v>9</v>
      </c>
      <c r="J6" s="19" t="s">
        <v>5</v>
      </c>
    </row>
    <row r="7" spans="1:11" ht="18" customHeight="1" x14ac:dyDescent="0.15">
      <c r="A7" s="11" t="s">
        <v>2</v>
      </c>
      <c r="B7" s="12" t="s">
        <v>9</v>
      </c>
      <c r="C7" s="13">
        <v>39540</v>
      </c>
      <c r="D7" s="14">
        <f t="shared" si="0"/>
        <v>39540</v>
      </c>
      <c r="E7" s="15" t="s">
        <v>4</v>
      </c>
      <c r="F7" s="16">
        <v>39904</v>
      </c>
      <c r="G7" s="17">
        <f t="shared" si="1"/>
        <v>39904</v>
      </c>
      <c r="H7" s="18">
        <f t="shared" ref="H7:H20" si="2">DATEDIF($D7,$B$1,"Y")</f>
        <v>11</v>
      </c>
      <c r="I7" s="12">
        <f t="shared" ref="I7:I20" si="3">DATEDIF($G7,$B$1,"Y")</f>
        <v>10</v>
      </c>
      <c r="J7" s="19" t="s">
        <v>5</v>
      </c>
    </row>
    <row r="8" spans="1:11" ht="18" customHeight="1" x14ac:dyDescent="0.15">
      <c r="A8" s="11" t="s">
        <v>2</v>
      </c>
      <c r="B8" s="12" t="s">
        <v>10</v>
      </c>
      <c r="C8" s="13">
        <v>39174</v>
      </c>
      <c r="D8" s="14">
        <f t="shared" si="0"/>
        <v>39174</v>
      </c>
      <c r="E8" s="15" t="s">
        <v>4</v>
      </c>
      <c r="F8" s="16">
        <v>39539</v>
      </c>
      <c r="G8" s="17">
        <f t="shared" si="1"/>
        <v>39539</v>
      </c>
      <c r="H8" s="18">
        <f t="shared" si="2"/>
        <v>12</v>
      </c>
      <c r="I8" s="12">
        <f t="shared" si="3"/>
        <v>11</v>
      </c>
      <c r="J8" s="19" t="s">
        <v>5</v>
      </c>
    </row>
    <row r="9" spans="1:11" ht="18" customHeight="1" x14ac:dyDescent="0.15">
      <c r="A9" s="52" t="s">
        <v>11</v>
      </c>
      <c r="B9" s="53" t="s">
        <v>3</v>
      </c>
      <c r="C9" s="200">
        <v>38809</v>
      </c>
      <c r="D9" s="201">
        <f t="shared" si="0"/>
        <v>38809</v>
      </c>
      <c r="E9" s="202" t="s">
        <v>71</v>
      </c>
      <c r="F9" s="203">
        <v>39173</v>
      </c>
      <c r="G9" s="58">
        <f t="shared" si="1"/>
        <v>39173</v>
      </c>
      <c r="H9" s="59">
        <f t="shared" si="2"/>
        <v>13</v>
      </c>
      <c r="I9" s="53">
        <f t="shared" si="3"/>
        <v>12</v>
      </c>
      <c r="J9" s="60" t="s">
        <v>5</v>
      </c>
      <c r="K9" t="s">
        <v>17</v>
      </c>
    </row>
    <row r="10" spans="1:11" ht="18" customHeight="1" x14ac:dyDescent="0.15">
      <c r="A10" s="52" t="s">
        <v>11</v>
      </c>
      <c r="B10" s="53" t="s">
        <v>6</v>
      </c>
      <c r="C10" s="54">
        <v>38444</v>
      </c>
      <c r="D10" s="55">
        <f t="shared" si="0"/>
        <v>38444</v>
      </c>
      <c r="E10" s="56" t="s">
        <v>72</v>
      </c>
      <c r="F10" s="57">
        <v>38808</v>
      </c>
      <c r="G10" s="58">
        <f t="shared" si="1"/>
        <v>38808</v>
      </c>
      <c r="H10" s="59">
        <f t="shared" si="2"/>
        <v>14</v>
      </c>
      <c r="I10" s="53">
        <f t="shared" si="3"/>
        <v>13</v>
      </c>
      <c r="J10" s="60" t="s">
        <v>5</v>
      </c>
      <c r="K10" t="s">
        <v>17</v>
      </c>
    </row>
    <row r="11" spans="1:11" ht="18" customHeight="1" x14ac:dyDescent="0.15">
      <c r="A11" s="52" t="s">
        <v>11</v>
      </c>
      <c r="B11" s="53" t="s">
        <v>7</v>
      </c>
      <c r="C11" s="54">
        <v>38079</v>
      </c>
      <c r="D11" s="55">
        <f t="shared" si="0"/>
        <v>38079</v>
      </c>
      <c r="E11" s="56" t="s">
        <v>72</v>
      </c>
      <c r="F11" s="57">
        <v>38443</v>
      </c>
      <c r="G11" s="58">
        <f t="shared" si="1"/>
        <v>38443</v>
      </c>
      <c r="H11" s="59">
        <f t="shared" si="2"/>
        <v>15</v>
      </c>
      <c r="I11" s="53">
        <f t="shared" si="3"/>
        <v>14</v>
      </c>
      <c r="J11" s="60" t="s">
        <v>5</v>
      </c>
      <c r="K11" t="s">
        <v>17</v>
      </c>
    </row>
    <row r="12" spans="1:11" ht="18" customHeight="1" x14ac:dyDescent="0.15">
      <c r="A12" s="52" t="s">
        <v>12</v>
      </c>
      <c r="B12" s="53" t="s">
        <v>3</v>
      </c>
      <c r="C12" s="54">
        <v>37713</v>
      </c>
      <c r="D12" s="55">
        <f t="shared" si="0"/>
        <v>37713</v>
      </c>
      <c r="E12" s="56" t="s">
        <v>72</v>
      </c>
      <c r="F12" s="57">
        <v>38078</v>
      </c>
      <c r="G12" s="58">
        <f t="shared" si="1"/>
        <v>38078</v>
      </c>
      <c r="H12" s="59">
        <f t="shared" si="2"/>
        <v>16</v>
      </c>
      <c r="I12" s="53">
        <f t="shared" si="3"/>
        <v>15</v>
      </c>
      <c r="J12" s="60" t="s">
        <v>5</v>
      </c>
      <c r="K12" t="s">
        <v>17</v>
      </c>
    </row>
    <row r="13" spans="1:11" ht="18" customHeight="1" x14ac:dyDescent="0.15">
      <c r="A13" s="52" t="s">
        <v>12</v>
      </c>
      <c r="B13" s="53" t="s">
        <v>6</v>
      </c>
      <c r="C13" s="54">
        <v>37348</v>
      </c>
      <c r="D13" s="55">
        <f t="shared" si="0"/>
        <v>37348</v>
      </c>
      <c r="E13" s="56" t="s">
        <v>72</v>
      </c>
      <c r="F13" s="57">
        <v>37712</v>
      </c>
      <c r="G13" s="58">
        <f t="shared" si="1"/>
        <v>37712</v>
      </c>
      <c r="H13" s="59">
        <f t="shared" si="2"/>
        <v>17</v>
      </c>
      <c r="I13" s="53">
        <f t="shared" si="3"/>
        <v>16</v>
      </c>
      <c r="J13" s="60" t="s">
        <v>5</v>
      </c>
      <c r="K13" t="s">
        <v>17</v>
      </c>
    </row>
    <row r="14" spans="1:11" ht="18" customHeight="1" x14ac:dyDescent="0.15">
      <c r="A14" s="35" t="s">
        <v>12</v>
      </c>
      <c r="B14" s="36" t="s">
        <v>7</v>
      </c>
      <c r="C14" s="37">
        <v>36983</v>
      </c>
      <c r="D14" s="38">
        <f t="shared" si="0"/>
        <v>36983</v>
      </c>
      <c r="E14" s="39" t="s">
        <v>4</v>
      </c>
      <c r="F14" s="40">
        <v>37347</v>
      </c>
      <c r="G14" s="41">
        <f t="shared" si="1"/>
        <v>37347</v>
      </c>
      <c r="H14" s="42">
        <f t="shared" si="2"/>
        <v>18</v>
      </c>
      <c r="I14" s="36">
        <f t="shared" si="3"/>
        <v>17</v>
      </c>
      <c r="J14" s="43" t="s">
        <v>5</v>
      </c>
      <c r="K14" s="115"/>
    </row>
    <row r="15" spans="1:11" ht="18" customHeight="1" x14ac:dyDescent="0.15">
      <c r="A15" s="35" t="s">
        <v>21</v>
      </c>
      <c r="B15" s="36" t="s">
        <v>22</v>
      </c>
      <c r="C15" s="37">
        <v>36618</v>
      </c>
      <c r="D15" s="38">
        <f t="shared" si="0"/>
        <v>36618</v>
      </c>
      <c r="E15" s="39" t="s">
        <v>4</v>
      </c>
      <c r="F15" s="40">
        <v>36982</v>
      </c>
      <c r="G15" s="41">
        <f t="shared" si="1"/>
        <v>36982</v>
      </c>
      <c r="H15" s="42">
        <f t="shared" si="2"/>
        <v>19</v>
      </c>
      <c r="I15" s="36">
        <f t="shared" si="3"/>
        <v>18</v>
      </c>
      <c r="J15" s="43" t="s">
        <v>5</v>
      </c>
    </row>
    <row r="16" spans="1:11" ht="18" customHeight="1" x14ac:dyDescent="0.15">
      <c r="A16" s="35" t="s">
        <v>21</v>
      </c>
      <c r="B16" s="36" t="s">
        <v>23</v>
      </c>
      <c r="C16" s="37">
        <v>36252</v>
      </c>
      <c r="D16" s="38">
        <f t="shared" si="0"/>
        <v>36252</v>
      </c>
      <c r="E16" s="39" t="s">
        <v>4</v>
      </c>
      <c r="F16" s="40">
        <v>36617</v>
      </c>
      <c r="G16" s="41">
        <f t="shared" si="1"/>
        <v>36617</v>
      </c>
      <c r="H16" s="42">
        <f t="shared" si="2"/>
        <v>20</v>
      </c>
      <c r="I16" s="36">
        <f t="shared" si="3"/>
        <v>19</v>
      </c>
      <c r="J16" s="43" t="s">
        <v>5</v>
      </c>
    </row>
    <row r="17" spans="1:10" ht="18" customHeight="1" x14ac:dyDescent="0.15">
      <c r="A17" s="35" t="s">
        <v>21</v>
      </c>
      <c r="B17" s="36" t="s">
        <v>24</v>
      </c>
      <c r="C17" s="37">
        <v>35887</v>
      </c>
      <c r="D17" s="38">
        <f t="shared" si="0"/>
        <v>35887</v>
      </c>
      <c r="E17" s="39" t="s">
        <v>4</v>
      </c>
      <c r="F17" s="40">
        <v>36251</v>
      </c>
      <c r="G17" s="41">
        <f t="shared" si="1"/>
        <v>36251</v>
      </c>
      <c r="H17" s="42">
        <f t="shared" si="2"/>
        <v>21</v>
      </c>
      <c r="I17" s="36">
        <f t="shared" si="3"/>
        <v>20</v>
      </c>
      <c r="J17" s="43" t="s">
        <v>5</v>
      </c>
    </row>
    <row r="18" spans="1:10" ht="18" customHeight="1" x14ac:dyDescent="0.15">
      <c r="A18" s="11" t="s">
        <v>21</v>
      </c>
      <c r="B18" s="12" t="s">
        <v>25</v>
      </c>
      <c r="C18" s="37">
        <v>35522</v>
      </c>
      <c r="D18" s="38">
        <f t="shared" si="0"/>
        <v>35522</v>
      </c>
      <c r="E18" s="39" t="s">
        <v>4</v>
      </c>
      <c r="F18" s="40">
        <v>35886</v>
      </c>
      <c r="G18" s="41">
        <f t="shared" si="1"/>
        <v>35886</v>
      </c>
      <c r="H18" s="42">
        <f t="shared" si="2"/>
        <v>22</v>
      </c>
      <c r="I18" s="36">
        <f t="shared" si="3"/>
        <v>21</v>
      </c>
      <c r="J18" s="43" t="s">
        <v>5</v>
      </c>
    </row>
    <row r="19" spans="1:10" ht="18" customHeight="1" x14ac:dyDescent="0.15">
      <c r="A19" s="11"/>
      <c r="B19" s="12"/>
      <c r="C19" s="37">
        <v>35157</v>
      </c>
      <c r="D19" s="38">
        <f t="shared" si="0"/>
        <v>35157</v>
      </c>
      <c r="E19" s="39" t="s">
        <v>4</v>
      </c>
      <c r="F19" s="40">
        <v>35521</v>
      </c>
      <c r="G19" s="41">
        <f t="shared" si="1"/>
        <v>35521</v>
      </c>
      <c r="H19" s="42">
        <f t="shared" si="2"/>
        <v>23</v>
      </c>
      <c r="I19" s="36">
        <f t="shared" si="3"/>
        <v>22</v>
      </c>
      <c r="J19" s="43" t="s">
        <v>5</v>
      </c>
    </row>
    <row r="20" spans="1:10" ht="18" customHeight="1" x14ac:dyDescent="0.15">
      <c r="A20" s="50"/>
      <c r="B20" s="51"/>
      <c r="C20" s="21">
        <v>34791</v>
      </c>
      <c r="D20" s="22">
        <f t="shared" si="0"/>
        <v>34791</v>
      </c>
      <c r="E20" s="23" t="s">
        <v>4</v>
      </c>
      <c r="F20" s="24">
        <v>35156</v>
      </c>
      <c r="G20" s="25">
        <f t="shared" si="1"/>
        <v>35156</v>
      </c>
      <c r="H20" s="26">
        <f t="shared" si="2"/>
        <v>24</v>
      </c>
      <c r="I20" s="20">
        <f t="shared" si="3"/>
        <v>23</v>
      </c>
      <c r="J20" s="27" t="s">
        <v>5</v>
      </c>
    </row>
    <row r="21" spans="1:10" s="30" customFormat="1" x14ac:dyDescent="0.15">
      <c r="A21" s="29"/>
      <c r="B21" s="28"/>
      <c r="C21" s="31"/>
      <c r="D21" s="32"/>
      <c r="E21" s="33"/>
      <c r="F21" s="31"/>
      <c r="G21" s="32"/>
      <c r="H21" s="28"/>
      <c r="I21" s="28"/>
      <c r="J21" s="28"/>
    </row>
    <row r="22" spans="1:10" s="30" customFormat="1" x14ac:dyDescent="0.15">
      <c r="A22" s="29"/>
      <c r="B22" s="28" t="s">
        <v>36</v>
      </c>
      <c r="C22" s="31"/>
      <c r="D22" s="32"/>
      <c r="E22" s="33"/>
      <c r="F22" s="31"/>
      <c r="G22" s="32"/>
      <c r="H22" s="28"/>
      <c r="I22" s="28"/>
      <c r="J22" s="28"/>
    </row>
    <row r="23" spans="1:10" s="81" customFormat="1" ht="18" customHeight="1" x14ac:dyDescent="0.15">
      <c r="B23" s="63" t="s">
        <v>13</v>
      </c>
      <c r="C23" s="64">
        <v>35065</v>
      </c>
      <c r="D23" s="65">
        <f>C23</f>
        <v>35065</v>
      </c>
      <c r="E23" s="66" t="s">
        <v>4</v>
      </c>
      <c r="F23" s="64">
        <v>35430</v>
      </c>
      <c r="G23" s="65">
        <f>F23</f>
        <v>35430</v>
      </c>
      <c r="H23" s="67">
        <f>DATEDIF($D23,$B$1,"Y")</f>
        <v>24</v>
      </c>
      <c r="I23" s="67">
        <f>DATEDIF($G23,$B$1,"Y")</f>
        <v>23</v>
      </c>
      <c r="J23" s="68" t="s">
        <v>5</v>
      </c>
    </row>
    <row r="24" spans="1:10" s="81" customFormat="1" ht="18" customHeight="1" x14ac:dyDescent="0.15">
      <c r="B24" s="69" t="s">
        <v>13</v>
      </c>
      <c r="C24" s="73">
        <v>35431</v>
      </c>
      <c r="D24" s="70">
        <f t="shared" ref="D24:D29" si="4">C24</f>
        <v>35431</v>
      </c>
      <c r="E24" s="71"/>
      <c r="F24" s="73">
        <v>35795</v>
      </c>
      <c r="G24" s="70">
        <f t="shared" ref="G24:G31" si="5">F24</f>
        <v>35795</v>
      </c>
      <c r="H24" s="71">
        <f>DATEDIF($D24,$B$1,"Y")</f>
        <v>23</v>
      </c>
      <c r="I24" s="71">
        <f>DATEDIF($G24,$B$1,"Y")</f>
        <v>22</v>
      </c>
      <c r="J24" s="72" t="s">
        <v>5</v>
      </c>
    </row>
    <row r="25" spans="1:10" s="81" customFormat="1" ht="18" customHeight="1" x14ac:dyDescent="0.15">
      <c r="B25" s="69" t="s">
        <v>13</v>
      </c>
      <c r="C25" s="73">
        <v>35796</v>
      </c>
      <c r="D25" s="70">
        <f t="shared" si="4"/>
        <v>35796</v>
      </c>
      <c r="E25" s="74" t="s">
        <v>4</v>
      </c>
      <c r="F25" s="73">
        <v>36160</v>
      </c>
      <c r="G25" s="70">
        <f t="shared" si="5"/>
        <v>36160</v>
      </c>
      <c r="H25" s="71">
        <f t="shared" ref="H25:H34" si="6">DATEDIF($D25,$B$1,"Y")</f>
        <v>22</v>
      </c>
      <c r="I25" s="71">
        <f t="shared" ref="I25:I34" si="7">DATEDIF($G25,$B$1,"Y")</f>
        <v>21</v>
      </c>
      <c r="J25" s="72" t="s">
        <v>5</v>
      </c>
    </row>
    <row r="26" spans="1:10" s="81" customFormat="1" ht="18" customHeight="1" x14ac:dyDescent="0.15">
      <c r="B26" s="69" t="s">
        <v>13</v>
      </c>
      <c r="C26" s="73">
        <v>36161</v>
      </c>
      <c r="D26" s="70">
        <f t="shared" si="4"/>
        <v>36161</v>
      </c>
      <c r="E26" s="74"/>
      <c r="F26" s="73">
        <v>36525</v>
      </c>
      <c r="G26" s="70">
        <f t="shared" si="5"/>
        <v>36525</v>
      </c>
      <c r="H26" s="71">
        <f t="shared" si="6"/>
        <v>21</v>
      </c>
      <c r="I26" s="71">
        <f t="shared" si="7"/>
        <v>20</v>
      </c>
      <c r="J26" s="72" t="s">
        <v>5</v>
      </c>
    </row>
    <row r="27" spans="1:10" s="81" customFormat="1" ht="18" customHeight="1" x14ac:dyDescent="0.15">
      <c r="B27" s="75" t="s">
        <v>14</v>
      </c>
      <c r="C27" s="91">
        <v>36526</v>
      </c>
      <c r="D27" s="76">
        <f t="shared" si="4"/>
        <v>36526</v>
      </c>
      <c r="E27" s="77" t="s">
        <v>4</v>
      </c>
      <c r="F27" s="91">
        <v>36891</v>
      </c>
      <c r="G27" s="76">
        <f t="shared" si="5"/>
        <v>36891</v>
      </c>
      <c r="H27" s="77">
        <f>DATEDIF($D27,$B$1,"Y")</f>
        <v>20</v>
      </c>
      <c r="I27" s="77">
        <f>DATEDIF($G27,$B$1,"Y")</f>
        <v>19</v>
      </c>
      <c r="J27" s="78" t="s">
        <v>5</v>
      </c>
    </row>
    <row r="28" spans="1:10" s="81" customFormat="1" ht="18" customHeight="1" x14ac:dyDescent="0.15">
      <c r="B28" s="75" t="s">
        <v>14</v>
      </c>
      <c r="C28" s="79">
        <v>36892</v>
      </c>
      <c r="D28" s="76">
        <f t="shared" si="4"/>
        <v>36892</v>
      </c>
      <c r="E28" s="80"/>
      <c r="F28" s="79">
        <v>37256</v>
      </c>
      <c r="G28" s="76">
        <f t="shared" si="5"/>
        <v>37256</v>
      </c>
      <c r="H28" s="77">
        <f t="shared" si="6"/>
        <v>19</v>
      </c>
      <c r="I28" s="77">
        <f t="shared" si="7"/>
        <v>18</v>
      </c>
      <c r="J28" s="78" t="s">
        <v>5</v>
      </c>
    </row>
    <row r="29" spans="1:10" s="81" customFormat="1" ht="18" customHeight="1" x14ac:dyDescent="0.15">
      <c r="B29" s="75" t="s">
        <v>14</v>
      </c>
      <c r="C29" s="79">
        <v>37257</v>
      </c>
      <c r="D29" s="76">
        <f t="shared" si="4"/>
        <v>37257</v>
      </c>
      <c r="E29" s="77" t="s">
        <v>4</v>
      </c>
      <c r="F29" s="79">
        <v>37621</v>
      </c>
      <c r="G29" s="76">
        <f t="shared" si="5"/>
        <v>37621</v>
      </c>
      <c r="H29" s="77">
        <f t="shared" si="6"/>
        <v>18</v>
      </c>
      <c r="I29" s="77">
        <f t="shared" si="7"/>
        <v>17</v>
      </c>
      <c r="J29" s="78" t="s">
        <v>5</v>
      </c>
    </row>
    <row r="30" spans="1:10" s="81" customFormat="1" ht="18" customHeight="1" x14ac:dyDescent="0.15">
      <c r="B30" s="92" t="s">
        <v>15</v>
      </c>
      <c r="C30" s="93">
        <v>37622</v>
      </c>
      <c r="D30" s="94">
        <f>C30</f>
        <v>37622</v>
      </c>
      <c r="E30" s="96"/>
      <c r="F30" s="93">
        <v>37986</v>
      </c>
      <c r="G30" s="94">
        <f t="shared" si="5"/>
        <v>37986</v>
      </c>
      <c r="H30" s="96">
        <f t="shared" si="6"/>
        <v>17</v>
      </c>
      <c r="I30" s="96">
        <f t="shared" si="7"/>
        <v>16</v>
      </c>
      <c r="J30" s="90" t="s">
        <v>5</v>
      </c>
    </row>
    <row r="31" spans="1:10" s="81" customFormat="1" ht="18" customHeight="1" x14ac:dyDescent="0.15">
      <c r="B31" s="92" t="s">
        <v>15</v>
      </c>
      <c r="C31" s="93">
        <v>37987</v>
      </c>
      <c r="D31" s="94">
        <f>C31</f>
        <v>37987</v>
      </c>
      <c r="E31" s="96"/>
      <c r="F31" s="93">
        <v>38352</v>
      </c>
      <c r="G31" s="94">
        <f t="shared" si="5"/>
        <v>38352</v>
      </c>
      <c r="H31" s="96">
        <f t="shared" si="6"/>
        <v>16</v>
      </c>
      <c r="I31" s="96">
        <f t="shared" si="7"/>
        <v>15</v>
      </c>
      <c r="J31" s="90" t="s">
        <v>5</v>
      </c>
    </row>
    <row r="32" spans="1:10" s="81" customFormat="1" ht="18" customHeight="1" x14ac:dyDescent="0.15">
      <c r="B32" s="92" t="s">
        <v>15</v>
      </c>
      <c r="C32" s="93">
        <v>38353</v>
      </c>
      <c r="D32" s="94">
        <f>C32</f>
        <v>38353</v>
      </c>
      <c r="E32" s="95" t="s">
        <v>4</v>
      </c>
      <c r="F32" s="93">
        <v>38717</v>
      </c>
      <c r="G32" s="94">
        <f>F32</f>
        <v>38717</v>
      </c>
      <c r="H32" s="96">
        <f t="shared" si="6"/>
        <v>15</v>
      </c>
      <c r="I32" s="96">
        <f t="shared" si="7"/>
        <v>14</v>
      </c>
      <c r="J32" s="90" t="s">
        <v>5</v>
      </c>
    </row>
    <row r="33" spans="2:12" s="81" customFormat="1" ht="18" customHeight="1" x14ac:dyDescent="0.15">
      <c r="B33" s="92" t="s">
        <v>15</v>
      </c>
      <c r="C33" s="93">
        <v>38718</v>
      </c>
      <c r="D33" s="94">
        <f>C33</f>
        <v>38718</v>
      </c>
      <c r="E33" s="95" t="s">
        <v>72</v>
      </c>
      <c r="F33" s="93">
        <v>39082</v>
      </c>
      <c r="G33" s="94">
        <f>F33</f>
        <v>39082</v>
      </c>
      <c r="H33" s="96">
        <f t="shared" si="6"/>
        <v>14</v>
      </c>
      <c r="I33" s="96">
        <f t="shared" si="7"/>
        <v>13</v>
      </c>
      <c r="J33" s="90" t="s">
        <v>5</v>
      </c>
      <c r="L33" t="s">
        <v>67</v>
      </c>
    </row>
    <row r="34" spans="2:12" s="81" customFormat="1" ht="18" customHeight="1" x14ac:dyDescent="0.15">
      <c r="B34" s="44" t="s">
        <v>16</v>
      </c>
      <c r="C34" s="45">
        <v>39083</v>
      </c>
      <c r="D34" s="46">
        <f>C34</f>
        <v>39083</v>
      </c>
      <c r="E34" s="47" t="s">
        <v>72</v>
      </c>
      <c r="F34" s="45">
        <v>39447</v>
      </c>
      <c r="G34" s="46">
        <f>F34</f>
        <v>39447</v>
      </c>
      <c r="H34" s="48">
        <f t="shared" si="6"/>
        <v>13</v>
      </c>
      <c r="I34" s="48">
        <f t="shared" si="7"/>
        <v>12</v>
      </c>
      <c r="J34" s="49" t="s">
        <v>5</v>
      </c>
      <c r="L34" t="s">
        <v>68</v>
      </c>
    </row>
    <row r="35" spans="2:12" s="61" customFormat="1" x14ac:dyDescent="0.15">
      <c r="B35" s="62"/>
      <c r="L35" t="s">
        <v>69</v>
      </c>
    </row>
    <row r="36" spans="2:12" s="61" customFormat="1" x14ac:dyDescent="0.15">
      <c r="B36" s="62"/>
      <c r="L36" t="s">
        <v>70</v>
      </c>
    </row>
    <row r="37" spans="2:12" s="61" customFormat="1" x14ac:dyDescent="0.15">
      <c r="B37" s="62"/>
    </row>
    <row r="38" spans="2:12" x14ac:dyDescent="0.15">
      <c r="C38" t="s">
        <v>57</v>
      </c>
    </row>
  </sheetData>
  <phoneticPr fontId="2"/>
  <printOptions horizontalCentered="1" headings="1"/>
  <pageMargins left="0.6" right="0.25" top="0.74803149606299213" bottom="0.21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申込書</vt:lpstr>
      <vt:lpstr>対象</vt:lpstr>
      <vt:lpstr>申込書!Print_Area</vt:lpstr>
      <vt:lpstr>対象!Print_Area</vt:lpstr>
      <vt:lpstr>申込書!Print_Titles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和歌山県</dc:creator>
  <cp:lastModifiedBy>384917</cp:lastModifiedBy>
  <cp:lastPrinted>2017-11-14T01:08:39Z</cp:lastPrinted>
  <dcterms:created xsi:type="dcterms:W3CDTF">2002-06-28T03:53:28Z</dcterms:created>
  <dcterms:modified xsi:type="dcterms:W3CDTF">2019-12-12T08:00:31Z</dcterms:modified>
</cp:coreProperties>
</file>