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参加申込書" sheetId="1" r:id="rId1"/>
    <sheet name="集計" sheetId="2" r:id="rId2"/>
  </sheets>
  <definedNames>
    <definedName name="_xlnm.Print_Area" localSheetId="0">'参加申込書'!$A$1:$H$30</definedName>
    <definedName name="_xlnm.Print_Area" localSheetId="1">'集計'!$A$1:$E$31</definedName>
  </definedNames>
  <calcPr fullCalcOnLoad="1"/>
</workbook>
</file>

<file path=xl/comments1.xml><?xml version="1.0" encoding="utf-8"?>
<comments xmlns="http://schemas.openxmlformats.org/spreadsheetml/2006/main">
  <authors>
    <author>masaaki</author>
    <author>Administrator</author>
  </authors>
  <commentList>
    <comment ref="G1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氏名の間に１つスペースを
入れてください。</t>
        </r>
      </text>
    </comment>
    <comment ref="A7" authorId="1">
      <text>
        <r>
          <rPr>
            <b/>
            <sz val="10"/>
            <color indexed="10"/>
            <rFont val="ＭＳ Ｐゴシック"/>
            <family val="3"/>
          </rPr>
          <t>８名以上エントリーのクラブ、団体は、ご協力ください。</t>
        </r>
        <r>
          <rPr>
            <b/>
            <sz val="9"/>
            <color indexed="10"/>
            <rFont val="ＭＳ Ｐゴシック"/>
            <family val="3"/>
          </rPr>
          <t xml:space="preserve">
</t>
        </r>
      </text>
    </comment>
    <comment ref="F3" authorId="1">
      <text>
        <r>
          <rPr>
            <b/>
            <sz val="9"/>
            <color indexed="10"/>
            <rFont val="ＭＳ Ｐゴシック"/>
            <family val="3"/>
          </rPr>
          <t>集計表に反映されます。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12"/>
            <color indexed="10"/>
            <rFont val="ＭＳ Ｐゴシック"/>
            <family val="3"/>
          </rPr>
          <t>打込不用！</t>
        </r>
        <r>
          <rPr>
            <sz val="9"/>
            <rFont val="ＭＳ Ｐゴシック"/>
            <family val="3"/>
          </rPr>
          <t xml:space="preserve">
参加申込書から反映されます。
</t>
        </r>
      </text>
    </comment>
  </commentList>
</comments>
</file>

<file path=xl/sharedStrings.xml><?xml version="1.0" encoding="utf-8"?>
<sst xmlns="http://schemas.openxmlformats.org/spreadsheetml/2006/main" count="70" uniqueCount="58">
  <si>
    <t>クラブ名</t>
  </si>
  <si>
    <t>責任者名</t>
  </si>
  <si>
    <t>住所</t>
  </si>
  <si>
    <t>Ｎｏ</t>
  </si>
  <si>
    <t>男女</t>
  </si>
  <si>
    <t>氏名</t>
  </si>
  <si>
    <t>ふりがな</t>
  </si>
  <si>
    <t>備考</t>
  </si>
  <si>
    <t>競技種別</t>
  </si>
  <si>
    <t>学年</t>
  </si>
  <si>
    <t>例</t>
  </si>
  <si>
    <t>連絡先（携帯等）</t>
  </si>
  <si>
    <t>大分　太郎</t>
  </si>
  <si>
    <t>おおいた　たろう</t>
  </si>
  <si>
    <t>一般エペの部</t>
  </si>
  <si>
    <t>男</t>
  </si>
  <si>
    <t>クラブ名</t>
  </si>
  <si>
    <t>責任者名</t>
  </si>
  <si>
    <t>住所</t>
  </si>
  <si>
    <t>連絡先
（携帯等）</t>
  </si>
  <si>
    <t>出場種別</t>
  </si>
  <si>
    <t>男</t>
  </si>
  <si>
    <t>女</t>
  </si>
  <si>
    <t>小計</t>
  </si>
  <si>
    <t>合計</t>
  </si>
  <si>
    <t>※参加人数を種別・男女別に確認してください。</t>
  </si>
  <si>
    <t>参加料</t>
  </si>
  <si>
    <t>事項を入力のうえ、電子メールで申し込むこと。</t>
  </si>
  <si>
    <t>　　※参加料の銀行振り込みの控えは保管しておくこと。</t>
  </si>
  <si>
    <t>・参加料振込先口座</t>
  </si>
  <si>
    <t>・参加申込メール送信先</t>
  </si>
  <si>
    <t>　　※メールのみの受付とする。</t>
  </si>
  <si>
    <t>小学生低学年の部</t>
  </si>
  <si>
    <t>一般フルーレの部</t>
  </si>
  <si>
    <t>一般エペの部</t>
  </si>
  <si>
    <t>一般サーブルの部</t>
  </si>
  <si>
    <t>男子</t>
  </si>
  <si>
    <t>女子</t>
  </si>
  <si>
    <t>小学生低学年</t>
  </si>
  <si>
    <t>フルーレ</t>
  </si>
  <si>
    <t>エペ</t>
  </si>
  <si>
    <t>サーブル</t>
  </si>
  <si>
    <t>大分銀行　古国府支店　普通　７５２２０３９</t>
  </si>
  <si>
    <t>大分県フェンシング協会　理事長　佐藤　彰倫（さとう　あきのり）</t>
  </si>
  <si>
    <t>oita.fencing@gmail.co.jp</t>
  </si>
  <si>
    <t>第４回牧野浩朗杯参加申込集約用紙</t>
  </si>
  <si>
    <r>
      <t>　　※件名･ファイル名に（所属団体名）を必ず記入すること。
　　　　　　　</t>
    </r>
    <r>
      <rPr>
        <b/>
        <sz val="12"/>
        <color indexed="10"/>
        <rFont val="ＭＳ ゴシック"/>
        <family val="3"/>
      </rPr>
      <t xml:space="preserve">例　第４回牧野浩朗杯申込（大分クラブ）
</t>
    </r>
  </si>
  <si>
    <t>第４回牧野浩朗杯参加申込書</t>
  </si>
  <si>
    <r>
      <t>上記参加料を、</t>
    </r>
    <r>
      <rPr>
        <b/>
        <u val="single"/>
        <sz val="12"/>
        <color indexed="10"/>
        <rFont val="ＭＳ ゴシック"/>
        <family val="3"/>
      </rPr>
      <t>２０１９年１月２３日（水）正午</t>
    </r>
    <r>
      <rPr>
        <b/>
        <u val="single"/>
        <sz val="12"/>
        <color indexed="8"/>
        <rFont val="ＭＳ ゴシック"/>
        <family val="3"/>
      </rPr>
      <t>までに下記口座に振り込み、別紙の参加申用紙に必要</t>
    </r>
  </si>
  <si>
    <t>高校</t>
  </si>
  <si>
    <t>１年</t>
  </si>
  <si>
    <t>帯同審判名</t>
  </si>
  <si>
    <t>小学生高学年フルーレの部</t>
  </si>
  <si>
    <t>小学生高学年エペの部</t>
  </si>
  <si>
    <t>中学生エペの部</t>
  </si>
  <si>
    <t>小学生高学年フルーレの部</t>
  </si>
  <si>
    <t>小学生高学年エペの部</t>
  </si>
  <si>
    <t>中学生エペの部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</si>
</sst>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#,##0\ 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u val="single"/>
      <sz val="18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u val="single"/>
      <sz val="18"/>
      <color theme="1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 shrinkToFit="1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176" fontId="60" fillId="0" borderId="12" xfId="0" applyNumberFormat="1" applyFont="1" applyBorder="1" applyAlignment="1">
      <alignment horizontal="center" vertical="center"/>
    </xf>
    <xf numFmtId="176" fontId="60" fillId="0" borderId="13" xfId="0" applyNumberFormat="1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 vertical="center"/>
    </xf>
    <xf numFmtId="176" fontId="60" fillId="0" borderId="14" xfId="0" applyNumberFormat="1" applyFont="1" applyBorder="1" applyAlignment="1">
      <alignment horizontal="center" vertical="center"/>
    </xf>
    <xf numFmtId="176" fontId="60" fillId="0" borderId="15" xfId="0" applyNumberFormat="1" applyFont="1" applyBorder="1" applyAlignment="1">
      <alignment horizontal="center" vertical="center"/>
    </xf>
    <xf numFmtId="176" fontId="60" fillId="0" borderId="1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6" fontId="60" fillId="13" borderId="17" xfId="0" applyNumberFormat="1" applyFont="1" applyFill="1" applyBorder="1" applyAlignment="1">
      <alignment horizontal="center" vertical="center"/>
    </xf>
    <xf numFmtId="176" fontId="60" fillId="13" borderId="18" xfId="0" applyNumberFormat="1" applyFont="1" applyFill="1" applyBorder="1" applyAlignment="1">
      <alignment horizontal="center" vertical="center"/>
    </xf>
    <xf numFmtId="177" fontId="64" fillId="13" borderId="19" xfId="0" applyNumberFormat="1" applyFont="1" applyFill="1" applyBorder="1" applyAlignment="1">
      <alignment horizontal="center" vertical="center"/>
    </xf>
    <xf numFmtId="0" fontId="60" fillId="12" borderId="20" xfId="0" applyFont="1" applyFill="1" applyBorder="1" applyAlignment="1">
      <alignment horizontal="center" vertical="center"/>
    </xf>
    <xf numFmtId="0" fontId="60" fillId="12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5" fillId="0" borderId="0" xfId="43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indent="2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7" fillId="0" borderId="22" xfId="0" applyFont="1" applyBorder="1" applyAlignment="1" applyProtection="1">
      <alignment horizontal="center" vertical="center" shrinkToFit="1"/>
      <protection locked="0"/>
    </xf>
    <xf numFmtId="0" fontId="57" fillId="0" borderId="23" xfId="0" applyFont="1" applyBorder="1" applyAlignment="1" applyProtection="1">
      <alignment horizontal="center" vertical="center" shrinkToFit="1"/>
      <protection locked="0"/>
    </xf>
    <xf numFmtId="0" fontId="57" fillId="0" borderId="11" xfId="0" applyFont="1" applyBorder="1" applyAlignment="1" applyProtection="1">
      <alignment horizontal="center" vertical="center" shrinkToFit="1"/>
      <protection locked="0"/>
    </xf>
    <xf numFmtId="0" fontId="63" fillId="0" borderId="0" xfId="0" applyFont="1" applyAlignment="1">
      <alignment horizontal="left" vertical="top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176" fontId="10" fillId="13" borderId="26" xfId="0" applyNumberFormat="1" applyFont="1" applyFill="1" applyBorder="1" applyAlignment="1">
      <alignment horizontal="center" vertical="center"/>
    </xf>
    <xf numFmtId="176" fontId="10" fillId="13" borderId="27" xfId="0" applyNumberFormat="1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distributed" vertical="center"/>
    </xf>
    <xf numFmtId="0" fontId="8" fillId="12" borderId="10" xfId="0" applyFont="1" applyFill="1" applyBorder="1" applyAlignment="1">
      <alignment horizontal="distributed" vertical="center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12" borderId="29" xfId="0" applyFont="1" applyFill="1" applyBorder="1" applyAlignment="1">
      <alignment horizontal="distributed" vertical="center" wrapText="1"/>
    </xf>
    <xf numFmtId="0" fontId="8" fillId="12" borderId="30" xfId="0" applyFont="1" applyFill="1" applyBorder="1" applyAlignment="1">
      <alignment horizontal="distributed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 shrinkToFit="1"/>
    </xf>
    <xf numFmtId="0" fontId="10" fillId="12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12" borderId="33" xfId="0" applyFont="1" applyFill="1" applyBorder="1" applyAlignment="1">
      <alignment horizontal="distributed" vertical="center"/>
    </xf>
    <xf numFmtId="0" fontId="8" fillId="12" borderId="34" xfId="0" applyFont="1" applyFill="1" applyBorder="1" applyAlignment="1">
      <alignment horizontal="distributed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distributed" vertical="center" indent="2"/>
    </xf>
    <xf numFmtId="0" fontId="0" fillId="0" borderId="10" xfId="0" applyFill="1" applyBorder="1" applyAlignment="1">
      <alignment horizontal="center" vertical="center" shrinkToFit="1"/>
    </xf>
    <xf numFmtId="0" fontId="10" fillId="12" borderId="28" xfId="0" applyFont="1" applyFill="1" applyBorder="1" applyAlignment="1">
      <alignment horizontal="center" vertical="center" shrinkToFit="1"/>
    </xf>
    <xf numFmtId="0" fontId="10" fillId="12" borderId="10" xfId="0" applyFont="1" applyFill="1" applyBorder="1" applyAlignment="1">
      <alignment horizontal="center" vertical="center" shrinkToFit="1"/>
    </xf>
    <xf numFmtId="0" fontId="9" fillId="12" borderId="36" xfId="0" applyFont="1" applyFill="1" applyBorder="1" applyAlignment="1">
      <alignment horizontal="center" vertical="center" shrinkToFit="1"/>
    </xf>
    <xf numFmtId="0" fontId="9" fillId="12" borderId="17" xfId="0" applyFont="1" applyFill="1" applyBorder="1" applyAlignment="1">
      <alignment horizontal="center" vertical="center" shrinkToFit="1"/>
    </xf>
    <xf numFmtId="0" fontId="10" fillId="12" borderId="37" xfId="0" applyFont="1" applyFill="1" applyBorder="1" applyAlignment="1">
      <alignment horizontal="center" vertical="center" shrinkToFit="1"/>
    </xf>
    <xf numFmtId="0" fontId="10" fillId="12" borderId="26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ita.fencing@gmail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5" width="6.28125" style="0" customWidth="1"/>
    <col min="6" max="7" width="20.00390625" style="0" customWidth="1"/>
    <col min="8" max="8" width="11.140625" style="0" customWidth="1"/>
    <col min="9" max="32" width="9.00390625" style="81" customWidth="1"/>
  </cols>
  <sheetData>
    <row r="1" spans="1:8" ht="25.5">
      <c r="A1" s="44" t="s">
        <v>47</v>
      </c>
      <c r="B1" s="44"/>
      <c r="C1" s="44"/>
      <c r="D1" s="44"/>
      <c r="E1" s="44"/>
      <c r="F1" s="44"/>
      <c r="G1" s="44"/>
      <c r="H1" s="44"/>
    </row>
    <row r="2" ht="12.75" customHeight="1"/>
    <row r="3" spans="1:8" ht="30" customHeight="1">
      <c r="A3" s="40" t="s">
        <v>0</v>
      </c>
      <c r="B3" s="40"/>
      <c r="C3" s="40"/>
      <c r="D3" s="40"/>
      <c r="E3" s="40"/>
      <c r="F3" s="45"/>
      <c r="G3" s="46"/>
      <c r="H3" s="47"/>
    </row>
    <row r="4" spans="1:8" ht="30" customHeight="1">
      <c r="A4" s="40" t="s">
        <v>1</v>
      </c>
      <c r="B4" s="40"/>
      <c r="C4" s="40"/>
      <c r="D4" s="40"/>
      <c r="E4" s="40"/>
      <c r="F4" s="41"/>
      <c r="G4" s="42"/>
      <c r="H4" s="43"/>
    </row>
    <row r="5" spans="1:8" ht="30" customHeight="1">
      <c r="A5" s="40" t="s">
        <v>2</v>
      </c>
      <c r="B5" s="40"/>
      <c r="C5" s="40"/>
      <c r="D5" s="40"/>
      <c r="E5" s="40"/>
      <c r="F5" s="41"/>
      <c r="G5" s="42"/>
      <c r="H5" s="43"/>
    </row>
    <row r="6" spans="1:8" ht="30" customHeight="1">
      <c r="A6" s="40" t="s">
        <v>11</v>
      </c>
      <c r="B6" s="40"/>
      <c r="C6" s="40"/>
      <c r="D6" s="40"/>
      <c r="E6" s="40"/>
      <c r="F6" s="41"/>
      <c r="G6" s="42"/>
      <c r="H6" s="43"/>
    </row>
    <row r="7" spans="1:8" ht="30" customHeight="1">
      <c r="A7" s="73" t="s">
        <v>51</v>
      </c>
      <c r="B7" s="73"/>
      <c r="C7" s="73"/>
      <c r="D7" s="73"/>
      <c r="E7" s="73"/>
      <c r="F7" s="41"/>
      <c r="G7" s="42"/>
      <c r="H7" s="43"/>
    </row>
    <row r="8" spans="9:22" ht="21" customHeight="1"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25.5" customHeight="1">
      <c r="A9" s="3" t="s">
        <v>3</v>
      </c>
      <c r="B9" s="3" t="s">
        <v>8</v>
      </c>
      <c r="C9" s="39" t="s">
        <v>9</v>
      </c>
      <c r="D9" s="39"/>
      <c r="E9" s="1" t="s">
        <v>4</v>
      </c>
      <c r="F9" s="3" t="s">
        <v>5</v>
      </c>
      <c r="G9" s="3" t="s">
        <v>6</v>
      </c>
      <c r="H9" s="3" t="s">
        <v>7</v>
      </c>
      <c r="I9" s="83" t="s">
        <v>38</v>
      </c>
      <c r="J9" s="83"/>
      <c r="K9" s="83" t="s">
        <v>52</v>
      </c>
      <c r="L9" s="83"/>
      <c r="M9" s="83" t="s">
        <v>53</v>
      </c>
      <c r="N9" s="83"/>
      <c r="O9" s="83" t="s">
        <v>54</v>
      </c>
      <c r="P9" s="83"/>
      <c r="Q9" s="83" t="s">
        <v>39</v>
      </c>
      <c r="R9" s="83"/>
      <c r="S9" s="83" t="s">
        <v>40</v>
      </c>
      <c r="T9" s="83"/>
      <c r="U9" s="83" t="s">
        <v>41</v>
      </c>
      <c r="V9" s="83"/>
    </row>
    <row r="10" spans="1:22" ht="25.5" customHeight="1">
      <c r="A10" s="4" t="s">
        <v>10</v>
      </c>
      <c r="B10" s="2" t="s">
        <v>14</v>
      </c>
      <c r="C10" s="2" t="s">
        <v>49</v>
      </c>
      <c r="D10" s="7" t="s">
        <v>50</v>
      </c>
      <c r="E10" s="2" t="s">
        <v>15</v>
      </c>
      <c r="F10" s="2" t="s">
        <v>12</v>
      </c>
      <c r="G10" s="2" t="s">
        <v>13</v>
      </c>
      <c r="H10" s="5"/>
      <c r="I10" s="84" t="s">
        <v>36</v>
      </c>
      <c r="J10" s="84" t="s">
        <v>37</v>
      </c>
      <c r="K10" s="84" t="s">
        <v>36</v>
      </c>
      <c r="L10" s="84" t="s">
        <v>37</v>
      </c>
      <c r="M10" s="84" t="s">
        <v>36</v>
      </c>
      <c r="N10" s="84" t="s">
        <v>37</v>
      </c>
      <c r="O10" s="84" t="s">
        <v>36</v>
      </c>
      <c r="P10" s="84" t="s">
        <v>37</v>
      </c>
      <c r="Q10" s="84" t="s">
        <v>36</v>
      </c>
      <c r="R10" s="84" t="s">
        <v>37</v>
      </c>
      <c r="S10" s="84" t="s">
        <v>36</v>
      </c>
      <c r="T10" s="84" t="s">
        <v>37</v>
      </c>
      <c r="U10" s="84" t="s">
        <v>36</v>
      </c>
      <c r="V10" s="84" t="s">
        <v>37</v>
      </c>
    </row>
    <row r="11" spans="1:22" ht="26.25" customHeight="1">
      <c r="A11" s="3">
        <v>1</v>
      </c>
      <c r="B11" s="74"/>
      <c r="C11" s="6"/>
      <c r="D11" s="8"/>
      <c r="E11" s="11"/>
      <c r="F11" s="10"/>
      <c r="G11" s="16"/>
      <c r="H11" s="9"/>
      <c r="I11" s="85">
        <f>IF(AND($B11="小学生低学年の部",$E11="男"),1,0)</f>
        <v>0</v>
      </c>
      <c r="J11" s="85">
        <f>IF(AND($B11="小学生低学年の部",$E11="女"),1,0)</f>
        <v>0</v>
      </c>
      <c r="K11" s="85">
        <f>IF(AND($B11="小学生高学年フルーレの部",$E11="男"),1,0)</f>
        <v>0</v>
      </c>
      <c r="L11" s="85">
        <f>IF(AND($B11="小学生高学年フルーレの部",$E11="女"),1,0)</f>
        <v>0</v>
      </c>
      <c r="M11" s="85">
        <f>IF(AND($B11="小学生高学年エペの部",$E11="男"),1,0)</f>
        <v>0</v>
      </c>
      <c r="N11" s="85">
        <f>IF(AND($B11="小学生高学年エペの部",$E11="女"),1,0)</f>
        <v>0</v>
      </c>
      <c r="O11" s="85">
        <f>IF(AND($B11="中学生エペの部",$E11="男"),1,0)</f>
        <v>0</v>
      </c>
      <c r="P11" s="85">
        <f>IF(AND($B11="中学生エペの部",$E11="女"),1,0)</f>
        <v>0</v>
      </c>
      <c r="Q11" s="85">
        <f>IF(AND($B11="一般フルーレの部",$E11="男"),1,0)</f>
        <v>0</v>
      </c>
      <c r="R11" s="85">
        <f>IF(AND($B11="一般フルーレの部",$E11="女"),1,0)</f>
        <v>0</v>
      </c>
      <c r="S11" s="85">
        <f>IF(AND($B11="一般エペの部",$E11="男"),1,0)</f>
        <v>0</v>
      </c>
      <c r="T11" s="85">
        <f>IF(AND($B11="一般エペの部",$E11="女"),1,0)</f>
        <v>0</v>
      </c>
      <c r="U11" s="85">
        <f>IF(AND($B11="一般サーブルの部",$E11="男"),1,0)</f>
        <v>0</v>
      </c>
      <c r="V11" s="85">
        <f>IF(AND($B11="一般サーブルの部",$E11="女"),1,0)</f>
        <v>0</v>
      </c>
    </row>
    <row r="12" spans="1:22" ht="26.25" customHeight="1">
      <c r="A12" s="3">
        <v>2</v>
      </c>
      <c r="B12" s="74"/>
      <c r="C12" s="6"/>
      <c r="D12" s="8"/>
      <c r="E12" s="11"/>
      <c r="F12" s="10"/>
      <c r="G12" s="15"/>
      <c r="H12" s="9"/>
      <c r="I12" s="85">
        <f aca="true" t="shared" si="0" ref="I12:I30">IF(AND($B12="小学生低学年の部",$E12="男"),1,0)</f>
        <v>0</v>
      </c>
      <c r="J12" s="85">
        <f aca="true" t="shared" si="1" ref="J12:J30">IF(AND($B12="小学生低学年の部",$E12="女"),1,0)</f>
        <v>0</v>
      </c>
      <c r="K12" s="85">
        <f aca="true" t="shared" si="2" ref="K12:K30">IF(AND($B12="小学生高学年フルーレの部",$E12="男"),1,0)</f>
        <v>0</v>
      </c>
      <c r="L12" s="85">
        <f aca="true" t="shared" si="3" ref="L12:L30">IF(AND($B12="小学生高学年フルーレの部",$E12="女"),1,0)</f>
        <v>0</v>
      </c>
      <c r="M12" s="85">
        <f aca="true" t="shared" si="4" ref="M12:M30">IF(AND($B12="小学生高学年エペの部",$E12="男"),1,0)</f>
        <v>0</v>
      </c>
      <c r="N12" s="85">
        <f aca="true" t="shared" si="5" ref="N12:N30">IF(AND($B12="小学生高学年エペの部",$E12="女"),1,0)</f>
        <v>0</v>
      </c>
      <c r="O12" s="85">
        <f aca="true" t="shared" si="6" ref="O12:O30">IF(AND($B12="中学生エペの部",$E12="男"),1,0)</f>
        <v>0</v>
      </c>
      <c r="P12" s="85">
        <f aca="true" t="shared" si="7" ref="P12:P30">IF(AND($B12="中学生エペの部",$E12="女"),1,0)</f>
        <v>0</v>
      </c>
      <c r="Q12" s="85">
        <f aca="true" t="shared" si="8" ref="Q12:Q30">IF(AND($B12="一般フルーレの部",$E12="男"),1,0)</f>
        <v>0</v>
      </c>
      <c r="R12" s="85">
        <f aca="true" t="shared" si="9" ref="R12:R30">IF(AND($B12="一般フルーレの部",$E12="女"),1,0)</f>
        <v>0</v>
      </c>
      <c r="S12" s="85">
        <f aca="true" t="shared" si="10" ref="S12:S30">IF(AND($B12="一般エペの部",$E12="男"),1,0)</f>
        <v>0</v>
      </c>
      <c r="T12" s="85">
        <f aca="true" t="shared" si="11" ref="T12:T30">IF(AND($B12="一般エペの部",$E12="女"),1,0)</f>
        <v>0</v>
      </c>
      <c r="U12" s="85">
        <f aca="true" t="shared" si="12" ref="U12:U30">IF(AND($B12="一般サーブルの部",$E12="男"),1,0)</f>
        <v>0</v>
      </c>
      <c r="V12" s="85">
        <f aca="true" t="shared" si="13" ref="V12:V30">IF(AND($B12="一般サーブルの部",$E12="女"),1,0)</f>
        <v>0</v>
      </c>
    </row>
    <row r="13" spans="1:22" ht="26.25" customHeight="1">
      <c r="A13" s="3">
        <v>3</v>
      </c>
      <c r="B13" s="74"/>
      <c r="C13" s="6"/>
      <c r="D13" s="8"/>
      <c r="E13" s="11"/>
      <c r="F13" s="10"/>
      <c r="G13" s="15"/>
      <c r="H13" s="9"/>
      <c r="I13" s="85">
        <f t="shared" si="0"/>
        <v>0</v>
      </c>
      <c r="J13" s="85">
        <f t="shared" si="1"/>
        <v>0</v>
      </c>
      <c r="K13" s="85">
        <f t="shared" si="2"/>
        <v>0</v>
      </c>
      <c r="L13" s="85">
        <f t="shared" si="3"/>
        <v>0</v>
      </c>
      <c r="M13" s="85">
        <f t="shared" si="4"/>
        <v>0</v>
      </c>
      <c r="N13" s="85">
        <f t="shared" si="5"/>
        <v>0</v>
      </c>
      <c r="O13" s="85">
        <f t="shared" si="6"/>
        <v>0</v>
      </c>
      <c r="P13" s="85">
        <f t="shared" si="7"/>
        <v>0</v>
      </c>
      <c r="Q13" s="85">
        <f t="shared" si="8"/>
        <v>0</v>
      </c>
      <c r="R13" s="85">
        <f t="shared" si="9"/>
        <v>0</v>
      </c>
      <c r="S13" s="85">
        <f t="shared" si="10"/>
        <v>0</v>
      </c>
      <c r="T13" s="85">
        <f t="shared" si="11"/>
        <v>0</v>
      </c>
      <c r="U13" s="85">
        <f t="shared" si="12"/>
        <v>0</v>
      </c>
      <c r="V13" s="85">
        <f t="shared" si="13"/>
        <v>0</v>
      </c>
    </row>
    <row r="14" spans="1:22" ht="26.25" customHeight="1">
      <c r="A14" s="3">
        <v>4</v>
      </c>
      <c r="B14" s="74"/>
      <c r="C14" s="6"/>
      <c r="D14" s="8"/>
      <c r="E14" s="11"/>
      <c r="F14" s="10"/>
      <c r="G14" s="15"/>
      <c r="H14" s="9"/>
      <c r="I14" s="85">
        <f t="shared" si="0"/>
        <v>0</v>
      </c>
      <c r="J14" s="85">
        <f t="shared" si="1"/>
        <v>0</v>
      </c>
      <c r="K14" s="85">
        <f t="shared" si="2"/>
        <v>0</v>
      </c>
      <c r="L14" s="85">
        <f t="shared" si="3"/>
        <v>0</v>
      </c>
      <c r="M14" s="85">
        <f t="shared" si="4"/>
        <v>0</v>
      </c>
      <c r="N14" s="85">
        <f t="shared" si="5"/>
        <v>0</v>
      </c>
      <c r="O14" s="85">
        <f t="shared" si="6"/>
        <v>0</v>
      </c>
      <c r="P14" s="85">
        <f t="shared" si="7"/>
        <v>0</v>
      </c>
      <c r="Q14" s="85">
        <f t="shared" si="8"/>
        <v>0</v>
      </c>
      <c r="R14" s="85">
        <f t="shared" si="9"/>
        <v>0</v>
      </c>
      <c r="S14" s="85">
        <f t="shared" si="10"/>
        <v>0</v>
      </c>
      <c r="T14" s="85">
        <f t="shared" si="11"/>
        <v>0</v>
      </c>
      <c r="U14" s="85">
        <f t="shared" si="12"/>
        <v>0</v>
      </c>
      <c r="V14" s="85">
        <f t="shared" si="13"/>
        <v>0</v>
      </c>
    </row>
    <row r="15" spans="1:22" ht="26.25" customHeight="1">
      <c r="A15" s="3">
        <v>5</v>
      </c>
      <c r="B15" s="74"/>
      <c r="C15" s="6"/>
      <c r="D15" s="8"/>
      <c r="E15" s="11"/>
      <c r="F15" s="12"/>
      <c r="G15" s="15"/>
      <c r="H15" s="9"/>
      <c r="I15" s="85">
        <f t="shared" si="0"/>
        <v>0</v>
      </c>
      <c r="J15" s="85">
        <f t="shared" si="1"/>
        <v>0</v>
      </c>
      <c r="K15" s="85">
        <f t="shared" si="2"/>
        <v>0</v>
      </c>
      <c r="L15" s="85">
        <f t="shared" si="3"/>
        <v>0</v>
      </c>
      <c r="M15" s="85">
        <f t="shared" si="4"/>
        <v>0</v>
      </c>
      <c r="N15" s="85">
        <f t="shared" si="5"/>
        <v>0</v>
      </c>
      <c r="O15" s="85">
        <f t="shared" si="6"/>
        <v>0</v>
      </c>
      <c r="P15" s="85">
        <f t="shared" si="7"/>
        <v>0</v>
      </c>
      <c r="Q15" s="85">
        <f t="shared" si="8"/>
        <v>0</v>
      </c>
      <c r="R15" s="85">
        <f t="shared" si="9"/>
        <v>0</v>
      </c>
      <c r="S15" s="85">
        <f t="shared" si="10"/>
        <v>0</v>
      </c>
      <c r="T15" s="85">
        <f t="shared" si="11"/>
        <v>0</v>
      </c>
      <c r="U15" s="85">
        <f t="shared" si="12"/>
        <v>0</v>
      </c>
      <c r="V15" s="85">
        <f t="shared" si="13"/>
        <v>0</v>
      </c>
    </row>
    <row r="16" spans="1:22" ht="26.25" customHeight="1">
      <c r="A16" s="3">
        <v>6</v>
      </c>
      <c r="B16" s="74"/>
      <c r="C16" s="6"/>
      <c r="D16" s="8"/>
      <c r="E16" s="11"/>
      <c r="F16" s="13"/>
      <c r="G16" s="15"/>
      <c r="H16" s="9"/>
      <c r="I16" s="85">
        <f t="shared" si="0"/>
        <v>0</v>
      </c>
      <c r="J16" s="85">
        <f t="shared" si="1"/>
        <v>0</v>
      </c>
      <c r="K16" s="85">
        <f t="shared" si="2"/>
        <v>0</v>
      </c>
      <c r="L16" s="85">
        <f t="shared" si="3"/>
        <v>0</v>
      </c>
      <c r="M16" s="85">
        <f t="shared" si="4"/>
        <v>0</v>
      </c>
      <c r="N16" s="85">
        <f t="shared" si="5"/>
        <v>0</v>
      </c>
      <c r="O16" s="85">
        <f t="shared" si="6"/>
        <v>0</v>
      </c>
      <c r="P16" s="85">
        <f t="shared" si="7"/>
        <v>0</v>
      </c>
      <c r="Q16" s="85">
        <f t="shared" si="8"/>
        <v>0</v>
      </c>
      <c r="R16" s="85">
        <f t="shared" si="9"/>
        <v>0</v>
      </c>
      <c r="S16" s="85">
        <f t="shared" si="10"/>
        <v>0</v>
      </c>
      <c r="T16" s="85">
        <f t="shared" si="11"/>
        <v>0</v>
      </c>
      <c r="U16" s="85">
        <f t="shared" si="12"/>
        <v>0</v>
      </c>
      <c r="V16" s="85">
        <f t="shared" si="13"/>
        <v>0</v>
      </c>
    </row>
    <row r="17" spans="1:22" ht="26.25" customHeight="1">
      <c r="A17" s="3">
        <v>7</v>
      </c>
      <c r="B17" s="74"/>
      <c r="C17" s="6"/>
      <c r="D17" s="8"/>
      <c r="E17" s="11"/>
      <c r="F17" s="14"/>
      <c r="G17" s="15"/>
      <c r="H17" s="9"/>
      <c r="I17" s="85">
        <f t="shared" si="0"/>
        <v>0</v>
      </c>
      <c r="J17" s="85">
        <f t="shared" si="1"/>
        <v>0</v>
      </c>
      <c r="K17" s="85">
        <f t="shared" si="2"/>
        <v>0</v>
      </c>
      <c r="L17" s="85">
        <f t="shared" si="3"/>
        <v>0</v>
      </c>
      <c r="M17" s="85">
        <f t="shared" si="4"/>
        <v>0</v>
      </c>
      <c r="N17" s="85">
        <f t="shared" si="5"/>
        <v>0</v>
      </c>
      <c r="O17" s="85">
        <f t="shared" si="6"/>
        <v>0</v>
      </c>
      <c r="P17" s="85">
        <f t="shared" si="7"/>
        <v>0</v>
      </c>
      <c r="Q17" s="85">
        <f t="shared" si="8"/>
        <v>0</v>
      </c>
      <c r="R17" s="85">
        <f t="shared" si="9"/>
        <v>0</v>
      </c>
      <c r="S17" s="85">
        <f t="shared" si="10"/>
        <v>0</v>
      </c>
      <c r="T17" s="85">
        <f t="shared" si="11"/>
        <v>0</v>
      </c>
      <c r="U17" s="85">
        <f t="shared" si="12"/>
        <v>0</v>
      </c>
      <c r="V17" s="85">
        <f t="shared" si="13"/>
        <v>0</v>
      </c>
    </row>
    <row r="18" spans="1:22" ht="26.25" customHeight="1">
      <c r="A18" s="3">
        <v>8</v>
      </c>
      <c r="B18" s="74"/>
      <c r="C18" s="6"/>
      <c r="D18" s="8"/>
      <c r="E18" s="11"/>
      <c r="F18" s="14"/>
      <c r="G18" s="15"/>
      <c r="H18" s="9"/>
      <c r="I18" s="85">
        <f t="shared" si="0"/>
        <v>0</v>
      </c>
      <c r="J18" s="85">
        <f t="shared" si="1"/>
        <v>0</v>
      </c>
      <c r="K18" s="85">
        <f t="shared" si="2"/>
        <v>0</v>
      </c>
      <c r="L18" s="85">
        <f t="shared" si="3"/>
        <v>0</v>
      </c>
      <c r="M18" s="85">
        <f t="shared" si="4"/>
        <v>0</v>
      </c>
      <c r="N18" s="85">
        <f t="shared" si="5"/>
        <v>0</v>
      </c>
      <c r="O18" s="85">
        <f t="shared" si="6"/>
        <v>0</v>
      </c>
      <c r="P18" s="85">
        <f t="shared" si="7"/>
        <v>0</v>
      </c>
      <c r="Q18" s="85">
        <f t="shared" si="8"/>
        <v>0</v>
      </c>
      <c r="R18" s="85">
        <f t="shared" si="9"/>
        <v>0</v>
      </c>
      <c r="S18" s="85">
        <f t="shared" si="10"/>
        <v>0</v>
      </c>
      <c r="T18" s="85">
        <f t="shared" si="11"/>
        <v>0</v>
      </c>
      <c r="U18" s="85">
        <f t="shared" si="12"/>
        <v>0</v>
      </c>
      <c r="V18" s="85">
        <f t="shared" si="13"/>
        <v>0</v>
      </c>
    </row>
    <row r="19" spans="1:22" ht="26.25" customHeight="1">
      <c r="A19" s="3">
        <v>9</v>
      </c>
      <c r="B19" s="74"/>
      <c r="C19" s="6"/>
      <c r="D19" s="8"/>
      <c r="E19" s="11"/>
      <c r="F19" s="14"/>
      <c r="G19" s="15"/>
      <c r="H19" s="9"/>
      <c r="I19" s="85">
        <f t="shared" si="0"/>
        <v>0</v>
      </c>
      <c r="J19" s="85">
        <f t="shared" si="1"/>
        <v>0</v>
      </c>
      <c r="K19" s="85">
        <f t="shared" si="2"/>
        <v>0</v>
      </c>
      <c r="L19" s="85">
        <f t="shared" si="3"/>
        <v>0</v>
      </c>
      <c r="M19" s="85">
        <f t="shared" si="4"/>
        <v>0</v>
      </c>
      <c r="N19" s="85">
        <f t="shared" si="5"/>
        <v>0</v>
      </c>
      <c r="O19" s="85">
        <f t="shared" si="6"/>
        <v>0</v>
      </c>
      <c r="P19" s="85">
        <f t="shared" si="7"/>
        <v>0</v>
      </c>
      <c r="Q19" s="85">
        <f t="shared" si="8"/>
        <v>0</v>
      </c>
      <c r="R19" s="85">
        <f t="shared" si="9"/>
        <v>0</v>
      </c>
      <c r="S19" s="85">
        <f t="shared" si="10"/>
        <v>0</v>
      </c>
      <c r="T19" s="85">
        <f t="shared" si="11"/>
        <v>0</v>
      </c>
      <c r="U19" s="85">
        <f t="shared" si="12"/>
        <v>0</v>
      </c>
      <c r="V19" s="85">
        <f t="shared" si="13"/>
        <v>0</v>
      </c>
    </row>
    <row r="20" spans="1:22" ht="26.25" customHeight="1">
      <c r="A20" s="3">
        <v>10</v>
      </c>
      <c r="B20" s="74"/>
      <c r="C20" s="6"/>
      <c r="D20" s="8"/>
      <c r="E20" s="11"/>
      <c r="F20" s="14"/>
      <c r="G20" s="15"/>
      <c r="H20" s="9"/>
      <c r="I20" s="85">
        <f t="shared" si="0"/>
        <v>0</v>
      </c>
      <c r="J20" s="85">
        <f t="shared" si="1"/>
        <v>0</v>
      </c>
      <c r="K20" s="85">
        <f t="shared" si="2"/>
        <v>0</v>
      </c>
      <c r="L20" s="85">
        <f t="shared" si="3"/>
        <v>0</v>
      </c>
      <c r="M20" s="85">
        <f t="shared" si="4"/>
        <v>0</v>
      </c>
      <c r="N20" s="85">
        <f t="shared" si="5"/>
        <v>0</v>
      </c>
      <c r="O20" s="85">
        <f t="shared" si="6"/>
        <v>0</v>
      </c>
      <c r="P20" s="85">
        <f t="shared" si="7"/>
        <v>0</v>
      </c>
      <c r="Q20" s="85">
        <f t="shared" si="8"/>
        <v>0</v>
      </c>
      <c r="R20" s="85">
        <f t="shared" si="9"/>
        <v>0</v>
      </c>
      <c r="S20" s="85">
        <f t="shared" si="10"/>
        <v>0</v>
      </c>
      <c r="T20" s="85">
        <f t="shared" si="11"/>
        <v>0</v>
      </c>
      <c r="U20" s="85">
        <f t="shared" si="12"/>
        <v>0</v>
      </c>
      <c r="V20" s="85">
        <f t="shared" si="13"/>
        <v>0</v>
      </c>
    </row>
    <row r="21" spans="1:22" ht="26.25" customHeight="1">
      <c r="A21" s="3">
        <v>11</v>
      </c>
      <c r="B21" s="74"/>
      <c r="C21" s="6"/>
      <c r="D21" s="8"/>
      <c r="E21" s="11"/>
      <c r="F21" s="13"/>
      <c r="G21" s="15"/>
      <c r="H21" s="9"/>
      <c r="I21" s="85">
        <f t="shared" si="0"/>
        <v>0</v>
      </c>
      <c r="J21" s="85">
        <f t="shared" si="1"/>
        <v>0</v>
      </c>
      <c r="K21" s="85">
        <f t="shared" si="2"/>
        <v>0</v>
      </c>
      <c r="L21" s="85">
        <f t="shared" si="3"/>
        <v>0</v>
      </c>
      <c r="M21" s="85">
        <f t="shared" si="4"/>
        <v>0</v>
      </c>
      <c r="N21" s="85">
        <f t="shared" si="5"/>
        <v>0</v>
      </c>
      <c r="O21" s="85">
        <f t="shared" si="6"/>
        <v>0</v>
      </c>
      <c r="P21" s="85">
        <f t="shared" si="7"/>
        <v>0</v>
      </c>
      <c r="Q21" s="85">
        <f t="shared" si="8"/>
        <v>0</v>
      </c>
      <c r="R21" s="85">
        <f t="shared" si="9"/>
        <v>0</v>
      </c>
      <c r="S21" s="85">
        <f t="shared" si="10"/>
        <v>0</v>
      </c>
      <c r="T21" s="85">
        <f t="shared" si="11"/>
        <v>0</v>
      </c>
      <c r="U21" s="85">
        <f t="shared" si="12"/>
        <v>0</v>
      </c>
      <c r="V21" s="85">
        <f t="shared" si="13"/>
        <v>0</v>
      </c>
    </row>
    <row r="22" spans="1:22" ht="26.25" customHeight="1">
      <c r="A22" s="3">
        <v>12</v>
      </c>
      <c r="B22" s="74"/>
      <c r="C22" s="6"/>
      <c r="D22" s="8"/>
      <c r="E22" s="11"/>
      <c r="F22" s="14"/>
      <c r="G22" s="15"/>
      <c r="H22" s="9"/>
      <c r="I22" s="85">
        <f t="shared" si="0"/>
        <v>0</v>
      </c>
      <c r="J22" s="85">
        <f t="shared" si="1"/>
        <v>0</v>
      </c>
      <c r="K22" s="85">
        <f t="shared" si="2"/>
        <v>0</v>
      </c>
      <c r="L22" s="85">
        <f t="shared" si="3"/>
        <v>0</v>
      </c>
      <c r="M22" s="85">
        <f t="shared" si="4"/>
        <v>0</v>
      </c>
      <c r="N22" s="85">
        <f t="shared" si="5"/>
        <v>0</v>
      </c>
      <c r="O22" s="85">
        <f t="shared" si="6"/>
        <v>0</v>
      </c>
      <c r="P22" s="85">
        <f t="shared" si="7"/>
        <v>0</v>
      </c>
      <c r="Q22" s="85">
        <f t="shared" si="8"/>
        <v>0</v>
      </c>
      <c r="R22" s="85">
        <f t="shared" si="9"/>
        <v>0</v>
      </c>
      <c r="S22" s="85">
        <f t="shared" si="10"/>
        <v>0</v>
      </c>
      <c r="T22" s="85">
        <f t="shared" si="11"/>
        <v>0</v>
      </c>
      <c r="U22" s="85">
        <f t="shared" si="12"/>
        <v>0</v>
      </c>
      <c r="V22" s="85">
        <f t="shared" si="13"/>
        <v>0</v>
      </c>
    </row>
    <row r="23" spans="1:22" ht="26.25" customHeight="1">
      <c r="A23" s="3">
        <v>13</v>
      </c>
      <c r="B23" s="74"/>
      <c r="C23" s="6"/>
      <c r="D23" s="8"/>
      <c r="E23" s="11"/>
      <c r="F23" s="14"/>
      <c r="G23" s="15"/>
      <c r="H23" s="9"/>
      <c r="I23" s="85">
        <f t="shared" si="0"/>
        <v>0</v>
      </c>
      <c r="J23" s="85">
        <f t="shared" si="1"/>
        <v>0</v>
      </c>
      <c r="K23" s="85">
        <f t="shared" si="2"/>
        <v>0</v>
      </c>
      <c r="L23" s="85">
        <f t="shared" si="3"/>
        <v>0</v>
      </c>
      <c r="M23" s="85">
        <f t="shared" si="4"/>
        <v>0</v>
      </c>
      <c r="N23" s="85">
        <f t="shared" si="5"/>
        <v>0</v>
      </c>
      <c r="O23" s="85">
        <f t="shared" si="6"/>
        <v>0</v>
      </c>
      <c r="P23" s="85">
        <f t="shared" si="7"/>
        <v>0</v>
      </c>
      <c r="Q23" s="85">
        <f t="shared" si="8"/>
        <v>0</v>
      </c>
      <c r="R23" s="85">
        <f t="shared" si="9"/>
        <v>0</v>
      </c>
      <c r="S23" s="85">
        <f t="shared" si="10"/>
        <v>0</v>
      </c>
      <c r="T23" s="85">
        <f t="shared" si="11"/>
        <v>0</v>
      </c>
      <c r="U23" s="85">
        <f t="shared" si="12"/>
        <v>0</v>
      </c>
      <c r="V23" s="85">
        <f t="shared" si="13"/>
        <v>0</v>
      </c>
    </row>
    <row r="24" spans="1:22" ht="26.25" customHeight="1">
      <c r="A24" s="3">
        <v>14</v>
      </c>
      <c r="B24" s="74"/>
      <c r="C24" s="6"/>
      <c r="D24" s="8"/>
      <c r="E24" s="11"/>
      <c r="F24" s="13"/>
      <c r="G24" s="15"/>
      <c r="H24" s="9"/>
      <c r="I24" s="85">
        <f t="shared" si="0"/>
        <v>0</v>
      </c>
      <c r="J24" s="85">
        <f t="shared" si="1"/>
        <v>0</v>
      </c>
      <c r="K24" s="85">
        <f t="shared" si="2"/>
        <v>0</v>
      </c>
      <c r="L24" s="85">
        <f t="shared" si="3"/>
        <v>0</v>
      </c>
      <c r="M24" s="85">
        <f t="shared" si="4"/>
        <v>0</v>
      </c>
      <c r="N24" s="85">
        <f t="shared" si="5"/>
        <v>0</v>
      </c>
      <c r="O24" s="85">
        <f t="shared" si="6"/>
        <v>0</v>
      </c>
      <c r="P24" s="85">
        <f t="shared" si="7"/>
        <v>0</v>
      </c>
      <c r="Q24" s="85">
        <f t="shared" si="8"/>
        <v>0</v>
      </c>
      <c r="R24" s="85">
        <f t="shared" si="9"/>
        <v>0</v>
      </c>
      <c r="S24" s="85">
        <f t="shared" si="10"/>
        <v>0</v>
      </c>
      <c r="T24" s="85">
        <f t="shared" si="11"/>
        <v>0</v>
      </c>
      <c r="U24" s="85">
        <f t="shared" si="12"/>
        <v>0</v>
      </c>
      <c r="V24" s="85">
        <f t="shared" si="13"/>
        <v>0</v>
      </c>
    </row>
    <row r="25" spans="1:22" ht="26.25" customHeight="1">
      <c r="A25" s="3">
        <v>15</v>
      </c>
      <c r="B25" s="74"/>
      <c r="C25" s="6"/>
      <c r="D25" s="8"/>
      <c r="E25" s="11"/>
      <c r="F25" s="13"/>
      <c r="G25" s="15"/>
      <c r="H25" s="9"/>
      <c r="I25" s="85">
        <f t="shared" si="0"/>
        <v>0</v>
      </c>
      <c r="J25" s="85">
        <f t="shared" si="1"/>
        <v>0</v>
      </c>
      <c r="K25" s="85">
        <f t="shared" si="2"/>
        <v>0</v>
      </c>
      <c r="L25" s="85">
        <f t="shared" si="3"/>
        <v>0</v>
      </c>
      <c r="M25" s="85">
        <f t="shared" si="4"/>
        <v>0</v>
      </c>
      <c r="N25" s="85">
        <f t="shared" si="5"/>
        <v>0</v>
      </c>
      <c r="O25" s="85">
        <f t="shared" si="6"/>
        <v>0</v>
      </c>
      <c r="P25" s="85">
        <f t="shared" si="7"/>
        <v>0</v>
      </c>
      <c r="Q25" s="85">
        <f t="shared" si="8"/>
        <v>0</v>
      </c>
      <c r="R25" s="85">
        <f t="shared" si="9"/>
        <v>0</v>
      </c>
      <c r="S25" s="85">
        <f t="shared" si="10"/>
        <v>0</v>
      </c>
      <c r="T25" s="85">
        <f t="shared" si="11"/>
        <v>0</v>
      </c>
      <c r="U25" s="85">
        <f t="shared" si="12"/>
        <v>0</v>
      </c>
      <c r="V25" s="85">
        <f t="shared" si="13"/>
        <v>0</v>
      </c>
    </row>
    <row r="26" spans="1:22" ht="26.25" customHeight="1">
      <c r="A26" s="3">
        <v>16</v>
      </c>
      <c r="B26" s="74"/>
      <c r="C26" s="6"/>
      <c r="D26" s="8"/>
      <c r="E26" s="11"/>
      <c r="F26" s="14"/>
      <c r="G26" s="15"/>
      <c r="H26" s="9"/>
      <c r="I26" s="85">
        <f t="shared" si="0"/>
        <v>0</v>
      </c>
      <c r="J26" s="85">
        <f t="shared" si="1"/>
        <v>0</v>
      </c>
      <c r="K26" s="85">
        <f t="shared" si="2"/>
        <v>0</v>
      </c>
      <c r="L26" s="85">
        <f t="shared" si="3"/>
        <v>0</v>
      </c>
      <c r="M26" s="85">
        <f t="shared" si="4"/>
        <v>0</v>
      </c>
      <c r="N26" s="85">
        <f t="shared" si="5"/>
        <v>0</v>
      </c>
      <c r="O26" s="85">
        <f t="shared" si="6"/>
        <v>0</v>
      </c>
      <c r="P26" s="85">
        <f t="shared" si="7"/>
        <v>0</v>
      </c>
      <c r="Q26" s="85">
        <f t="shared" si="8"/>
        <v>0</v>
      </c>
      <c r="R26" s="85">
        <f t="shared" si="9"/>
        <v>0</v>
      </c>
      <c r="S26" s="85">
        <f t="shared" si="10"/>
        <v>0</v>
      </c>
      <c r="T26" s="85">
        <f t="shared" si="11"/>
        <v>0</v>
      </c>
      <c r="U26" s="85">
        <f t="shared" si="12"/>
        <v>0</v>
      </c>
      <c r="V26" s="85">
        <f t="shared" si="13"/>
        <v>0</v>
      </c>
    </row>
    <row r="27" spans="1:22" ht="26.25" customHeight="1">
      <c r="A27" s="3">
        <v>17</v>
      </c>
      <c r="B27" s="74"/>
      <c r="C27" s="6"/>
      <c r="D27" s="8"/>
      <c r="E27" s="11"/>
      <c r="F27" s="14"/>
      <c r="G27" s="15"/>
      <c r="H27" s="9"/>
      <c r="I27" s="85">
        <f t="shared" si="0"/>
        <v>0</v>
      </c>
      <c r="J27" s="85">
        <f t="shared" si="1"/>
        <v>0</v>
      </c>
      <c r="K27" s="85">
        <f t="shared" si="2"/>
        <v>0</v>
      </c>
      <c r="L27" s="85">
        <f t="shared" si="3"/>
        <v>0</v>
      </c>
      <c r="M27" s="85">
        <f t="shared" si="4"/>
        <v>0</v>
      </c>
      <c r="N27" s="85">
        <f t="shared" si="5"/>
        <v>0</v>
      </c>
      <c r="O27" s="85">
        <f t="shared" si="6"/>
        <v>0</v>
      </c>
      <c r="P27" s="85">
        <f t="shared" si="7"/>
        <v>0</v>
      </c>
      <c r="Q27" s="85">
        <f t="shared" si="8"/>
        <v>0</v>
      </c>
      <c r="R27" s="85">
        <f t="shared" si="9"/>
        <v>0</v>
      </c>
      <c r="S27" s="85">
        <f t="shared" si="10"/>
        <v>0</v>
      </c>
      <c r="T27" s="85">
        <f t="shared" si="11"/>
        <v>0</v>
      </c>
      <c r="U27" s="85">
        <f t="shared" si="12"/>
        <v>0</v>
      </c>
      <c r="V27" s="85">
        <f t="shared" si="13"/>
        <v>0</v>
      </c>
    </row>
    <row r="28" spans="1:22" ht="26.25" customHeight="1">
      <c r="A28" s="3">
        <v>18</v>
      </c>
      <c r="B28" s="74"/>
      <c r="C28" s="6"/>
      <c r="D28" s="8"/>
      <c r="E28" s="11"/>
      <c r="F28" s="14"/>
      <c r="G28" s="15"/>
      <c r="H28" s="9"/>
      <c r="I28" s="85">
        <f t="shared" si="0"/>
        <v>0</v>
      </c>
      <c r="J28" s="85">
        <f t="shared" si="1"/>
        <v>0</v>
      </c>
      <c r="K28" s="85">
        <f t="shared" si="2"/>
        <v>0</v>
      </c>
      <c r="L28" s="85">
        <f t="shared" si="3"/>
        <v>0</v>
      </c>
      <c r="M28" s="85">
        <f t="shared" si="4"/>
        <v>0</v>
      </c>
      <c r="N28" s="85">
        <f t="shared" si="5"/>
        <v>0</v>
      </c>
      <c r="O28" s="85">
        <f t="shared" si="6"/>
        <v>0</v>
      </c>
      <c r="P28" s="85">
        <f t="shared" si="7"/>
        <v>0</v>
      </c>
      <c r="Q28" s="85">
        <f t="shared" si="8"/>
        <v>0</v>
      </c>
      <c r="R28" s="85">
        <f t="shared" si="9"/>
        <v>0</v>
      </c>
      <c r="S28" s="85">
        <f t="shared" si="10"/>
        <v>0</v>
      </c>
      <c r="T28" s="85">
        <f t="shared" si="11"/>
        <v>0</v>
      </c>
      <c r="U28" s="85">
        <f t="shared" si="12"/>
        <v>0</v>
      </c>
      <c r="V28" s="85">
        <f t="shared" si="13"/>
        <v>0</v>
      </c>
    </row>
    <row r="29" spans="1:22" ht="26.25" customHeight="1">
      <c r="A29" s="3">
        <v>19</v>
      </c>
      <c r="B29" s="74"/>
      <c r="C29" s="6"/>
      <c r="D29" s="8"/>
      <c r="E29" s="17"/>
      <c r="F29" s="17"/>
      <c r="G29" s="15"/>
      <c r="H29" s="9"/>
      <c r="I29" s="85">
        <f t="shared" si="0"/>
        <v>0</v>
      </c>
      <c r="J29" s="85">
        <f t="shared" si="1"/>
        <v>0</v>
      </c>
      <c r="K29" s="85">
        <f t="shared" si="2"/>
        <v>0</v>
      </c>
      <c r="L29" s="85">
        <f t="shared" si="3"/>
        <v>0</v>
      </c>
      <c r="M29" s="85">
        <f t="shared" si="4"/>
        <v>0</v>
      </c>
      <c r="N29" s="85">
        <f t="shared" si="5"/>
        <v>0</v>
      </c>
      <c r="O29" s="85">
        <f t="shared" si="6"/>
        <v>0</v>
      </c>
      <c r="P29" s="85">
        <f t="shared" si="7"/>
        <v>0</v>
      </c>
      <c r="Q29" s="85">
        <f t="shared" si="8"/>
        <v>0</v>
      </c>
      <c r="R29" s="85">
        <f t="shared" si="9"/>
        <v>0</v>
      </c>
      <c r="S29" s="85">
        <f t="shared" si="10"/>
        <v>0</v>
      </c>
      <c r="T29" s="85">
        <f t="shared" si="11"/>
        <v>0</v>
      </c>
      <c r="U29" s="85">
        <f t="shared" si="12"/>
        <v>0</v>
      </c>
      <c r="V29" s="85">
        <f t="shared" si="13"/>
        <v>0</v>
      </c>
    </row>
    <row r="30" spans="1:22" ht="26.25" customHeight="1">
      <c r="A30" s="3">
        <v>20</v>
      </c>
      <c r="B30" s="74"/>
      <c r="C30" s="6"/>
      <c r="D30" s="8"/>
      <c r="E30" s="17"/>
      <c r="F30" s="17"/>
      <c r="G30" s="15"/>
      <c r="H30" s="18"/>
      <c r="I30" s="85">
        <f t="shared" si="0"/>
        <v>0</v>
      </c>
      <c r="J30" s="85">
        <f t="shared" si="1"/>
        <v>0</v>
      </c>
      <c r="K30" s="85">
        <f t="shared" si="2"/>
        <v>0</v>
      </c>
      <c r="L30" s="85">
        <f t="shared" si="3"/>
        <v>0</v>
      </c>
      <c r="M30" s="85">
        <f t="shared" si="4"/>
        <v>0</v>
      </c>
      <c r="N30" s="85">
        <f t="shared" si="5"/>
        <v>0</v>
      </c>
      <c r="O30" s="85">
        <f t="shared" si="6"/>
        <v>0</v>
      </c>
      <c r="P30" s="85">
        <f t="shared" si="7"/>
        <v>0</v>
      </c>
      <c r="Q30" s="85">
        <f t="shared" si="8"/>
        <v>0</v>
      </c>
      <c r="R30" s="85">
        <f t="shared" si="9"/>
        <v>0</v>
      </c>
      <c r="S30" s="85">
        <f t="shared" si="10"/>
        <v>0</v>
      </c>
      <c r="T30" s="85">
        <f t="shared" si="11"/>
        <v>0</v>
      </c>
      <c r="U30" s="85">
        <f t="shared" si="12"/>
        <v>0</v>
      </c>
      <c r="V30" s="85">
        <f t="shared" si="13"/>
        <v>0</v>
      </c>
    </row>
    <row r="32" ht="15"/>
    <row r="34" ht="15"/>
    <row r="35" ht="15"/>
    <row r="37" ht="15"/>
    <row r="38" ht="15"/>
    <row r="40" ht="15"/>
    <row r="41" ht="15"/>
    <row r="43" ht="15"/>
    <row r="44" ht="15"/>
    <row r="46" ht="15"/>
    <row r="47" ht="15"/>
    <row r="49" ht="15"/>
    <row r="50" ht="15"/>
    <row r="52" ht="15"/>
    <row r="53" ht="15"/>
  </sheetData>
  <sheetProtection sheet="1"/>
  <mergeCells count="19">
    <mergeCell ref="A7:E7"/>
    <mergeCell ref="F7:H7"/>
    <mergeCell ref="M9:N9"/>
    <mergeCell ref="O9:P9"/>
    <mergeCell ref="A6:E6"/>
    <mergeCell ref="F6:H6"/>
    <mergeCell ref="A1:H1"/>
    <mergeCell ref="A3:E3"/>
    <mergeCell ref="F3:H3"/>
    <mergeCell ref="A4:E4"/>
    <mergeCell ref="F4:H4"/>
    <mergeCell ref="A5:E5"/>
    <mergeCell ref="F5:H5"/>
    <mergeCell ref="I9:J9"/>
    <mergeCell ref="K9:L9"/>
    <mergeCell ref="Q9:R9"/>
    <mergeCell ref="S9:T9"/>
    <mergeCell ref="U9:V9"/>
    <mergeCell ref="C9:D9"/>
  </mergeCells>
  <conditionalFormatting sqref="F3:F6 E11:G30">
    <cfRule type="cellIs" priority="8" dxfId="0" operator="equal" stopIfTrue="1">
      <formula>""</formula>
    </cfRule>
  </conditionalFormatting>
  <conditionalFormatting sqref="F7">
    <cfRule type="cellIs" priority="7" dxfId="0" operator="equal" stopIfTrue="1">
      <formula>""</formula>
    </cfRule>
  </conditionalFormatting>
  <dataValidations count="5">
    <dataValidation type="list" allowBlank="1" showInputMessage="1" showErrorMessage="1" sqref="E10">
      <formula1>"混合,男,女"</formula1>
    </dataValidation>
    <dataValidation type="list" allowBlank="1" showInputMessage="1" showErrorMessage="1" sqref="C10:C30">
      <formula1>"一般,高校,中学,小学"</formula1>
    </dataValidation>
    <dataValidation type="list" allowBlank="1" showInputMessage="1" showErrorMessage="1" sqref="D10:D30">
      <formula1>"--,１年,２年,３年,４年,５年,６年"</formula1>
    </dataValidation>
    <dataValidation type="list" allowBlank="1" showInputMessage="1" showErrorMessage="1" sqref="E11:E30">
      <formula1>"男,女"</formula1>
    </dataValidation>
    <dataValidation type="list" allowBlank="1" showInputMessage="1" showErrorMessage="1" sqref="B10:B30">
      <formula1>"小学生低学年の部,小学生高学年フルーレの部,小学生高学年エペの部,中学生エペの部,一般フルーレの部,一般エペの部,一般サーブルの部"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2">
      <selection activeCell="F8" sqref="F8"/>
    </sheetView>
  </sheetViews>
  <sheetFormatPr defaultColWidth="9.140625" defaultRowHeight="15"/>
  <cols>
    <col min="1" max="1" width="8.421875" style="20" customWidth="1"/>
    <col min="2" max="2" width="8.8515625" style="20" customWidth="1"/>
    <col min="3" max="3" width="21.28125" style="20" customWidth="1"/>
    <col min="4" max="5" width="35.00390625" style="20" customWidth="1"/>
    <col min="6" max="16384" width="9.00390625" style="20" customWidth="1"/>
  </cols>
  <sheetData>
    <row r="1" spans="1:7" ht="29.25">
      <c r="A1" s="67" t="s">
        <v>45</v>
      </c>
      <c r="B1" s="67"/>
      <c r="C1" s="67"/>
      <c r="D1" s="67"/>
      <c r="E1" s="67"/>
      <c r="F1" s="19"/>
      <c r="G1" s="19"/>
    </row>
    <row r="2" spans="1:5" ht="6.75" customHeight="1">
      <c r="A2" s="68"/>
      <c r="B2" s="68"/>
      <c r="C2" s="68"/>
      <c r="D2" s="68"/>
      <c r="E2" s="68"/>
    </row>
    <row r="3" ht="21" customHeight="1" thickBot="1">
      <c r="E3" s="21"/>
    </row>
    <row r="4" spans="1:5" ht="36" customHeight="1">
      <c r="A4" s="69" t="s">
        <v>16</v>
      </c>
      <c r="B4" s="70"/>
      <c r="C4" s="71">
        <f>IF('参加申込書'!F3="","",'参加申込書'!F3)</f>
      </c>
      <c r="D4" s="71"/>
      <c r="E4" s="72"/>
    </row>
    <row r="5" spans="1:5" ht="36" customHeight="1">
      <c r="A5" s="55" t="s">
        <v>17</v>
      </c>
      <c r="B5" s="56"/>
      <c r="C5" s="57">
        <f>IF('参加申込書'!F4="","",'参加申込書'!F4)</f>
      </c>
      <c r="D5" s="57"/>
      <c r="E5" s="58"/>
    </row>
    <row r="6" spans="1:5" ht="36" customHeight="1">
      <c r="A6" s="55" t="s">
        <v>18</v>
      </c>
      <c r="B6" s="56"/>
      <c r="C6" s="57">
        <f>IF('参加申込書'!F5="","",'参加申込書'!F5)</f>
      </c>
      <c r="D6" s="57"/>
      <c r="E6" s="58"/>
    </row>
    <row r="7" spans="1:5" ht="36" customHeight="1" thickBot="1">
      <c r="A7" s="59" t="s">
        <v>19</v>
      </c>
      <c r="B7" s="60"/>
      <c r="C7" s="61">
        <f>IF('参加申込書'!F6="","",'参加申込書'!F6)</f>
      </c>
      <c r="D7" s="61"/>
      <c r="E7" s="62"/>
    </row>
    <row r="8" spans="1:5" ht="36" customHeight="1" thickBot="1">
      <c r="A8" s="59" t="str">
        <f>'参加申込書'!$A$7</f>
        <v>帯同審判名</v>
      </c>
      <c r="B8" s="60"/>
      <c r="C8" s="61">
        <f>IF('参加申込書'!F7="","",'参加申込書'!F7)</f>
      </c>
      <c r="D8" s="61"/>
      <c r="E8" s="62"/>
    </row>
    <row r="9" ht="15" customHeight="1" thickBot="1"/>
    <row r="10" spans="1:5" ht="42" customHeight="1" thickBot="1">
      <c r="A10" s="63" t="s">
        <v>20</v>
      </c>
      <c r="B10" s="64"/>
      <c r="C10" s="64"/>
      <c r="D10" s="35" t="s">
        <v>21</v>
      </c>
      <c r="E10" s="36" t="s">
        <v>22</v>
      </c>
    </row>
    <row r="11" spans="1:5" ht="36.75" customHeight="1">
      <c r="A11" s="65" t="s">
        <v>32</v>
      </c>
      <c r="B11" s="66"/>
      <c r="C11" s="66"/>
      <c r="D11" s="22">
        <f>SUM('参加申込書'!I11:I30)</f>
        <v>0</v>
      </c>
      <c r="E11" s="23">
        <f>SUM('参加申込書'!J11:J30)</f>
        <v>0</v>
      </c>
    </row>
    <row r="12" spans="1:5" ht="36.75" customHeight="1">
      <c r="A12" s="65" t="s">
        <v>55</v>
      </c>
      <c r="B12" s="66"/>
      <c r="C12" s="66"/>
      <c r="D12" s="22">
        <f>SUM('参加申込書'!K11:K30)</f>
        <v>0</v>
      </c>
      <c r="E12" s="23">
        <f>SUM('参加申込書'!L11:L30)</f>
        <v>0</v>
      </c>
    </row>
    <row r="13" spans="1:5" ht="36.75" customHeight="1">
      <c r="A13" s="65" t="s">
        <v>56</v>
      </c>
      <c r="B13" s="66"/>
      <c r="C13" s="66"/>
      <c r="D13" s="22">
        <f>SUM('参加申込書'!M11:M30)</f>
        <v>0</v>
      </c>
      <c r="E13" s="23">
        <f>SUM('参加申込書'!N11:N30)</f>
        <v>0</v>
      </c>
    </row>
    <row r="14" spans="1:5" ht="36.75" customHeight="1">
      <c r="A14" s="65" t="s">
        <v>57</v>
      </c>
      <c r="B14" s="66"/>
      <c r="C14" s="66"/>
      <c r="D14" s="22">
        <f>SUM('参加申込書'!O11:O30)</f>
        <v>0</v>
      </c>
      <c r="E14" s="23">
        <f>SUM('参加申込書'!P11:P30)</f>
        <v>0</v>
      </c>
    </row>
    <row r="15" spans="1:5" ht="36.75" customHeight="1">
      <c r="A15" s="75" t="s">
        <v>33</v>
      </c>
      <c r="B15" s="76"/>
      <c r="C15" s="76"/>
      <c r="D15" s="24">
        <f>SUM('参加申込書'!Q11:Q30)</f>
        <v>0</v>
      </c>
      <c r="E15" s="25">
        <f>SUM('参加申込書'!R11:R30)</f>
        <v>0</v>
      </c>
    </row>
    <row r="16" spans="1:5" ht="36.75" customHeight="1">
      <c r="A16" s="75" t="s">
        <v>34</v>
      </c>
      <c r="B16" s="76"/>
      <c r="C16" s="76"/>
      <c r="D16" s="24">
        <f>SUM('参加申込書'!S11:S30)</f>
        <v>0</v>
      </c>
      <c r="E16" s="25">
        <f>SUM('参加申込書'!T11:T30)</f>
        <v>0</v>
      </c>
    </row>
    <row r="17" spans="1:5" ht="36.75" customHeight="1" thickBot="1">
      <c r="A17" s="75" t="s">
        <v>35</v>
      </c>
      <c r="B17" s="76"/>
      <c r="C17" s="76"/>
      <c r="D17" s="26">
        <f>SUM('参加申込書'!U11:U30)</f>
        <v>0</v>
      </c>
      <c r="E17" s="27">
        <f>SUM('参加申込書'!V11:V30)</f>
        <v>0</v>
      </c>
    </row>
    <row r="18" spans="1:5" ht="36.75" customHeight="1" thickBot="1" thickTop="1">
      <c r="A18" s="77" t="s">
        <v>23</v>
      </c>
      <c r="B18" s="78"/>
      <c r="C18" s="78"/>
      <c r="D18" s="32">
        <f>SUM(D11:D17)</f>
        <v>0</v>
      </c>
      <c r="E18" s="33">
        <f>SUM(E11:E17)</f>
        <v>0</v>
      </c>
    </row>
    <row r="19" spans="1:5" ht="35.25" customHeight="1" thickBot="1" thickTop="1">
      <c r="A19" s="79" t="s">
        <v>24</v>
      </c>
      <c r="B19" s="80"/>
      <c r="C19" s="80"/>
      <c r="D19" s="53">
        <f>SUM(D18:E18)</f>
        <v>0</v>
      </c>
      <c r="E19" s="54"/>
    </row>
    <row r="20" spans="1:4" ht="30" customHeight="1">
      <c r="A20" s="28" t="s">
        <v>25</v>
      </c>
      <c r="D20" s="21"/>
    </row>
    <row r="21" ht="15" customHeight="1" thickBot="1"/>
    <row r="22" spans="1:5" ht="42" customHeight="1" thickBot="1">
      <c r="A22" s="49" t="s">
        <v>26</v>
      </c>
      <c r="B22" s="50"/>
      <c r="C22" s="51" t="str">
        <f>"　３，０００　円　×　"&amp;D19&amp;"　人"</f>
        <v>　３，０００　円　×　0　人</v>
      </c>
      <c r="D22" s="52"/>
      <c r="E22" s="34">
        <f>D19*3000</f>
        <v>0</v>
      </c>
    </row>
    <row r="24" spans="1:8" ht="22.5" customHeight="1">
      <c r="A24" s="29" t="s">
        <v>48</v>
      </c>
      <c r="B24" s="30"/>
      <c r="C24" s="30"/>
      <c r="D24" s="30"/>
      <c r="E24" s="30"/>
      <c r="F24" s="30"/>
      <c r="G24" s="30"/>
      <c r="H24" s="30"/>
    </row>
    <row r="25" spans="1:8" ht="22.5" customHeight="1">
      <c r="A25" s="29" t="s">
        <v>27</v>
      </c>
      <c r="B25" s="30"/>
      <c r="C25" s="30"/>
      <c r="D25" s="30"/>
      <c r="E25" s="30"/>
      <c r="F25" s="30"/>
      <c r="G25" s="30"/>
      <c r="H25" s="30"/>
    </row>
    <row r="26" spans="1:8" ht="22.5" customHeight="1">
      <c r="A26" s="30" t="s">
        <v>28</v>
      </c>
      <c r="B26" s="30"/>
      <c r="C26" s="30"/>
      <c r="D26" s="30"/>
      <c r="E26" s="30"/>
      <c r="F26" s="30"/>
      <c r="G26" s="30"/>
      <c r="H26" s="30"/>
    </row>
    <row r="27" spans="1:8" ht="22.5" customHeight="1">
      <c r="A27" s="30" t="s">
        <v>29</v>
      </c>
      <c r="B27" s="30"/>
      <c r="C27" s="30"/>
      <c r="D27" s="31" t="s">
        <v>42</v>
      </c>
      <c r="E27" s="30"/>
      <c r="F27" s="30"/>
      <c r="G27" s="30"/>
      <c r="H27" s="30"/>
    </row>
    <row r="28" spans="1:8" ht="22.5" customHeight="1">
      <c r="A28" s="30"/>
      <c r="B28" s="30"/>
      <c r="C28" s="30"/>
      <c r="D28" s="37" t="s">
        <v>43</v>
      </c>
      <c r="E28" s="30"/>
      <c r="F28" s="30"/>
      <c r="G28" s="30"/>
      <c r="H28" s="30"/>
    </row>
    <row r="29" spans="1:8" ht="22.5" customHeight="1">
      <c r="A29" s="30" t="s">
        <v>30</v>
      </c>
      <c r="B29" s="30"/>
      <c r="C29" s="30"/>
      <c r="D29" s="38" t="s">
        <v>44</v>
      </c>
      <c r="E29" s="30"/>
      <c r="F29" s="30"/>
      <c r="G29" s="30"/>
      <c r="H29" s="30"/>
    </row>
    <row r="30" spans="1:8" ht="36.75" customHeight="1">
      <c r="A30" s="48" t="s">
        <v>46</v>
      </c>
      <c r="B30" s="48"/>
      <c r="C30" s="48"/>
      <c r="D30" s="48"/>
      <c r="E30" s="48"/>
      <c r="F30" s="30"/>
      <c r="G30" s="30"/>
      <c r="H30" s="30"/>
    </row>
    <row r="31" spans="1:8" ht="22.5" customHeight="1">
      <c r="A31" s="31" t="s">
        <v>31</v>
      </c>
      <c r="B31" s="30"/>
      <c r="C31" s="30"/>
      <c r="D31" s="30"/>
      <c r="E31" s="30"/>
      <c r="F31" s="30"/>
      <c r="G31" s="30"/>
      <c r="H31" s="30"/>
    </row>
  </sheetData>
  <sheetProtection/>
  <mergeCells count="26">
    <mergeCell ref="A13:C13"/>
    <mergeCell ref="A14:C14"/>
    <mergeCell ref="A8:B8"/>
    <mergeCell ref="C8:E8"/>
    <mergeCell ref="A1:E1"/>
    <mergeCell ref="A2:E2"/>
    <mergeCell ref="A4:B4"/>
    <mergeCell ref="C4:E4"/>
    <mergeCell ref="A5:B5"/>
    <mergeCell ref="C5:E5"/>
    <mergeCell ref="A6:B6"/>
    <mergeCell ref="C6:E6"/>
    <mergeCell ref="A7:B7"/>
    <mergeCell ref="C7:E7"/>
    <mergeCell ref="A10:C10"/>
    <mergeCell ref="A11:C11"/>
    <mergeCell ref="A30:E30"/>
    <mergeCell ref="A22:B22"/>
    <mergeCell ref="C22:D22"/>
    <mergeCell ref="A16:C16"/>
    <mergeCell ref="A12:C12"/>
    <mergeCell ref="A15:C15"/>
    <mergeCell ref="A17:C17"/>
    <mergeCell ref="A18:C18"/>
    <mergeCell ref="A19:C19"/>
    <mergeCell ref="D19:E19"/>
  </mergeCells>
  <hyperlinks>
    <hyperlink ref="D29" r:id="rId1" display="mailto:oita.fencing@gmail.co.jp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Administrator</cp:lastModifiedBy>
  <cp:lastPrinted>2018-11-21T02:40:19Z</cp:lastPrinted>
  <dcterms:created xsi:type="dcterms:W3CDTF">2011-12-14T12:15:48Z</dcterms:created>
  <dcterms:modified xsi:type="dcterms:W3CDTF">2018-11-21T02:52:58Z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