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245" windowHeight="8085" tabRatio="797"/>
  </bookViews>
  <sheets>
    <sheet name="申込書" sheetId="29" r:id="rId1"/>
    <sheet name="対象" sheetId="28" state="hidden" r:id="rId2"/>
  </sheets>
  <definedNames>
    <definedName name="_xlnm.Print_Area" localSheetId="0">申込書!$A$1:$V$72</definedName>
    <definedName name="_xlnm.Print_Area" localSheetId="1">対象!$A$1:$K$50</definedName>
    <definedName name="_xlnm.Print_Titles" localSheetId="0">申込書!$27:$27</definedName>
  </definedNames>
  <calcPr calcId="145621"/>
</workbook>
</file>

<file path=xl/calcChain.xml><?xml version="1.0" encoding="utf-8"?>
<calcChain xmlns="http://schemas.openxmlformats.org/spreadsheetml/2006/main">
  <c r="G35" i="28" l="1"/>
  <c r="D35" i="28"/>
  <c r="G34" i="28"/>
  <c r="D34" i="28"/>
  <c r="G33" i="28"/>
  <c r="D33" i="28"/>
  <c r="G32" i="28"/>
  <c r="D32" i="28"/>
  <c r="G31" i="28"/>
  <c r="D31" i="28"/>
  <c r="I30" i="28"/>
  <c r="H30" i="28"/>
  <c r="G30" i="28"/>
  <c r="U30" i="28" s="1"/>
  <c r="D30" i="28"/>
  <c r="T30" i="28" s="1"/>
  <c r="G29" i="28"/>
  <c r="D29" i="28"/>
  <c r="G28" i="28"/>
  <c r="D28" i="28"/>
  <c r="T28" i="28" s="1"/>
  <c r="G27" i="28"/>
  <c r="U27" i="28" s="1"/>
  <c r="D27" i="28"/>
  <c r="T27" i="28" s="1"/>
  <c r="G26" i="28"/>
  <c r="D26" i="28"/>
  <c r="T26" i="28" s="1"/>
  <c r="G25" i="28"/>
  <c r="D25" i="28"/>
  <c r="G24" i="28"/>
  <c r="U24" i="28" s="1"/>
  <c r="D24" i="28"/>
  <c r="T24" i="28" s="1"/>
  <c r="G23" i="28"/>
  <c r="U23" i="28" s="1"/>
  <c r="D23" i="28"/>
  <c r="T23" i="28" s="1"/>
  <c r="U35" i="28"/>
  <c r="T35" i="28"/>
  <c r="S35" i="28"/>
  <c r="I35" i="28" s="1"/>
  <c r="P35" i="28"/>
  <c r="H35" i="28" s="1"/>
  <c r="U34" i="28"/>
  <c r="T34" i="28"/>
  <c r="S34" i="28"/>
  <c r="I34" i="28" s="1"/>
  <c r="P34" i="28"/>
  <c r="H34" i="28" s="1"/>
  <c r="U33" i="28"/>
  <c r="T33" i="28"/>
  <c r="S33" i="28"/>
  <c r="I33" i="28" s="1"/>
  <c r="P33" i="28"/>
  <c r="H33" i="28" s="1"/>
  <c r="U32" i="28"/>
  <c r="T32" i="28"/>
  <c r="S32" i="28"/>
  <c r="I32" i="28" s="1"/>
  <c r="P32" i="28"/>
  <c r="H32" i="28" s="1"/>
  <c r="U31" i="28"/>
  <c r="T31" i="28"/>
  <c r="S31" i="28"/>
  <c r="I31" i="28" s="1"/>
  <c r="P31" i="28"/>
  <c r="H31" i="28" s="1"/>
  <c r="S30" i="28"/>
  <c r="P30" i="28"/>
  <c r="U29" i="28"/>
  <c r="T29" i="28"/>
  <c r="S29" i="28"/>
  <c r="I29" i="28" s="1"/>
  <c r="P29" i="28"/>
  <c r="H29" i="28" s="1"/>
  <c r="U28" i="28"/>
  <c r="S28" i="28"/>
  <c r="I28" i="28" s="1"/>
  <c r="P28" i="28"/>
  <c r="H28" i="28" s="1"/>
  <c r="S27" i="28"/>
  <c r="I27" i="28" s="1"/>
  <c r="P27" i="28"/>
  <c r="H27" i="28" s="1"/>
  <c r="U26" i="28"/>
  <c r="S26" i="28"/>
  <c r="I26" i="28" s="1"/>
  <c r="P26" i="28"/>
  <c r="H26" i="28" s="1"/>
  <c r="U25" i="28"/>
  <c r="T25" i="28"/>
  <c r="S25" i="28"/>
  <c r="I25" i="28" s="1"/>
  <c r="P25" i="28"/>
  <c r="H25" i="28" s="1"/>
  <c r="S24" i="28"/>
  <c r="I24" i="28" s="1"/>
  <c r="P24" i="28"/>
  <c r="H24" i="28" s="1"/>
  <c r="S23" i="28"/>
  <c r="I23" i="28" s="1"/>
  <c r="P23" i="28"/>
  <c r="H23" i="28" s="1"/>
  <c r="U20" i="28"/>
  <c r="T20" i="28"/>
  <c r="S20" i="28"/>
  <c r="P20" i="28"/>
  <c r="U19" i="28"/>
  <c r="T19" i="28"/>
  <c r="S19" i="28"/>
  <c r="P19" i="28"/>
  <c r="U18" i="28"/>
  <c r="T18" i="28"/>
  <c r="S18" i="28"/>
  <c r="P18" i="28"/>
  <c r="U17" i="28"/>
  <c r="T17" i="28"/>
  <c r="S17" i="28"/>
  <c r="P17" i="28"/>
  <c r="U16" i="28"/>
  <c r="T16" i="28"/>
  <c r="S16" i="28"/>
  <c r="P16" i="28"/>
  <c r="U15" i="28"/>
  <c r="T15" i="28"/>
  <c r="S15" i="28"/>
  <c r="P15" i="28"/>
  <c r="U14" i="28"/>
  <c r="T14" i="28"/>
  <c r="S14" i="28"/>
  <c r="P14" i="28"/>
  <c r="U13" i="28"/>
  <c r="T13" i="28"/>
  <c r="S13" i="28"/>
  <c r="P13" i="28"/>
  <c r="U12" i="28"/>
  <c r="T12" i="28"/>
  <c r="S12" i="28"/>
  <c r="P12" i="28"/>
  <c r="U11" i="28"/>
  <c r="T11" i="28"/>
  <c r="S11" i="28"/>
  <c r="P11" i="28"/>
  <c r="U10" i="28"/>
  <c r="T10" i="28"/>
  <c r="S10" i="28"/>
  <c r="P10" i="28"/>
  <c r="U9" i="28"/>
  <c r="T9" i="28"/>
  <c r="S9" i="28"/>
  <c r="P9" i="28"/>
  <c r="U8" i="28"/>
  <c r="T8" i="28"/>
  <c r="S8" i="28"/>
  <c r="P8" i="28"/>
  <c r="U7" i="28"/>
  <c r="T7" i="28"/>
  <c r="S7" i="28"/>
  <c r="P7" i="28"/>
  <c r="U6" i="28"/>
  <c r="T6" i="28"/>
  <c r="S6" i="28"/>
  <c r="P6" i="28"/>
  <c r="U5" i="28"/>
  <c r="T5" i="28"/>
  <c r="S5" i="28"/>
  <c r="P5" i="28"/>
  <c r="U4" i="28"/>
  <c r="T4" i="28"/>
  <c r="S4" i="28"/>
  <c r="P4" i="28"/>
  <c r="U3" i="28"/>
  <c r="T3" i="28"/>
  <c r="S3" i="28"/>
  <c r="P3" i="28"/>
  <c r="I25" i="29" l="1"/>
  <c r="F25" i="29"/>
  <c r="U21" i="29"/>
  <c r="T21" i="29"/>
  <c r="T20" i="29"/>
  <c r="U20" i="29"/>
  <c r="U19" i="29"/>
  <c r="T19" i="29"/>
  <c r="U18" i="29"/>
  <c r="T18" i="29"/>
  <c r="L28" i="29"/>
  <c r="K28" i="29"/>
  <c r="Q28" i="29"/>
  <c r="O28" i="29"/>
  <c r="O27" i="29"/>
  <c r="T22" i="29" l="1"/>
  <c r="U22" i="29"/>
  <c r="O29" i="29"/>
  <c r="Q29" i="29"/>
  <c r="H28" i="29" s="1"/>
  <c r="O30" i="29"/>
  <c r="M29" i="29" l="1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M64" i="29"/>
  <c r="M65" i="29"/>
  <c r="M66" i="29"/>
  <c r="M67" i="29"/>
  <c r="M68" i="29"/>
  <c r="M69" i="29"/>
  <c r="M70" i="29"/>
  <c r="M72" i="29"/>
  <c r="M28" i="29"/>
  <c r="G37" i="29" l="1"/>
  <c r="G31" i="29"/>
  <c r="G28" i="29"/>
  <c r="H29" i="29" l="1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H64" i="29"/>
  <c r="H65" i="29"/>
  <c r="H66" i="29"/>
  <c r="H67" i="29"/>
  <c r="H68" i="29"/>
  <c r="H69" i="29"/>
  <c r="H70" i="29"/>
  <c r="H72" i="29"/>
  <c r="K72" i="29" l="1"/>
  <c r="G57" i="29" l="1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K29" i="29" l="1"/>
  <c r="L29" i="29"/>
  <c r="K30" i="29"/>
  <c r="L30" i="29"/>
  <c r="K31" i="29"/>
  <c r="L31" i="29"/>
  <c r="K32" i="29"/>
  <c r="L32" i="29"/>
  <c r="K33" i="29"/>
  <c r="L33" i="29"/>
  <c r="K34" i="29"/>
  <c r="L34" i="29"/>
  <c r="K35" i="29"/>
  <c r="L35" i="29"/>
  <c r="K36" i="29"/>
  <c r="L36" i="29"/>
  <c r="K37" i="29"/>
  <c r="L37" i="29"/>
  <c r="K38" i="29"/>
  <c r="L38" i="29"/>
  <c r="K39" i="29"/>
  <c r="L39" i="29"/>
  <c r="K40" i="29"/>
  <c r="L40" i="29"/>
  <c r="K41" i="29"/>
  <c r="L41" i="29"/>
  <c r="K42" i="29"/>
  <c r="L42" i="29"/>
  <c r="K43" i="29"/>
  <c r="L43" i="29"/>
  <c r="K44" i="29"/>
  <c r="L44" i="29"/>
  <c r="K45" i="29"/>
  <c r="L45" i="29"/>
  <c r="K46" i="29"/>
  <c r="L46" i="29"/>
  <c r="K47" i="29"/>
  <c r="L47" i="29"/>
  <c r="K48" i="29"/>
  <c r="L48" i="29"/>
  <c r="K49" i="29"/>
  <c r="L49" i="29"/>
  <c r="K50" i="29"/>
  <c r="L50" i="29"/>
  <c r="K51" i="29"/>
  <c r="L51" i="29"/>
  <c r="K52" i="29"/>
  <c r="L52" i="29"/>
  <c r="K53" i="29"/>
  <c r="L53" i="29"/>
  <c r="K54" i="29"/>
  <c r="L54" i="29"/>
  <c r="K55" i="29"/>
  <c r="L55" i="29"/>
  <c r="K56" i="29"/>
  <c r="L56" i="29"/>
  <c r="K57" i="29"/>
  <c r="L57" i="29"/>
  <c r="K58" i="29"/>
  <c r="L58" i="29"/>
  <c r="K59" i="29"/>
  <c r="L59" i="29"/>
  <c r="K60" i="29"/>
  <c r="L60" i="29"/>
  <c r="K61" i="29"/>
  <c r="L61" i="29"/>
  <c r="K62" i="29"/>
  <c r="L62" i="29"/>
  <c r="K63" i="29"/>
  <c r="L63" i="29"/>
  <c r="K64" i="29"/>
  <c r="L64" i="29"/>
  <c r="K65" i="29"/>
  <c r="L65" i="29"/>
  <c r="K66" i="29"/>
  <c r="L66" i="29"/>
  <c r="K67" i="29"/>
  <c r="L67" i="29"/>
  <c r="K68" i="29"/>
  <c r="L68" i="29"/>
  <c r="K69" i="29"/>
  <c r="L69" i="29"/>
  <c r="K70" i="29"/>
  <c r="L70" i="29"/>
  <c r="L72" i="29"/>
  <c r="G67" i="29" l="1"/>
  <c r="G68" i="29"/>
  <c r="G69" i="29"/>
  <c r="G70" i="29"/>
  <c r="G72" i="29"/>
  <c r="G29" i="29" l="1"/>
  <c r="G40" i="29"/>
  <c r="G41" i="29"/>
  <c r="G42" i="29"/>
  <c r="G58" i="29"/>
  <c r="G59" i="29"/>
  <c r="G60" i="29"/>
  <c r="G61" i="29"/>
  <c r="G62" i="29"/>
  <c r="G63" i="29"/>
  <c r="G64" i="29"/>
  <c r="G65" i="29"/>
  <c r="G66" i="29"/>
  <c r="G30" i="29"/>
  <c r="G32" i="29"/>
  <c r="G33" i="29"/>
  <c r="G34" i="29"/>
  <c r="G35" i="29"/>
  <c r="G36" i="29"/>
  <c r="G38" i="29"/>
  <c r="G39" i="29"/>
  <c r="C25" i="29" l="1"/>
</calcChain>
</file>

<file path=xl/sharedStrings.xml><?xml version="1.0" encoding="utf-8"?>
<sst xmlns="http://schemas.openxmlformats.org/spreadsheetml/2006/main" count="262" uniqueCount="127">
  <si>
    <t>団　体　名</t>
    <rPh sb="0" eb="1">
      <t>ダン</t>
    </rPh>
    <rPh sb="2" eb="3">
      <t>タイ</t>
    </rPh>
    <rPh sb="4" eb="5">
      <t>メイ</t>
    </rPh>
    <phoneticPr fontId="2"/>
  </si>
  <si>
    <t>基準日</t>
    <rPh sb="0" eb="3">
      <t>キジュンビ</t>
    </rPh>
    <phoneticPr fontId="2"/>
  </si>
  <si>
    <t>小学</t>
    <rPh sb="0" eb="2">
      <t>ショウガク</t>
    </rPh>
    <phoneticPr fontId="2"/>
  </si>
  <si>
    <t>1年</t>
    <rPh sb="1" eb="2">
      <t>ネン</t>
    </rPh>
    <phoneticPr fontId="2"/>
  </si>
  <si>
    <t>～</t>
    <phoneticPr fontId="2"/>
  </si>
  <si>
    <t>歳</t>
    <rPh sb="0" eb="1">
      <t>サイ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</si>
  <si>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</si>
  <si>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</si>
  <si>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</si>
  <si>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</si>
  <si>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</si>
  <si>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</si>
  <si>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</si>
  <si>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シニア</t>
    <phoneticPr fontId="2"/>
  </si>
  <si>
    <t>ジュニア</t>
    <phoneticPr fontId="2"/>
  </si>
  <si>
    <t>カデ</t>
    <phoneticPr fontId="2"/>
  </si>
  <si>
    <t>ミニム</t>
    <phoneticPr fontId="2"/>
  </si>
  <si>
    <t>少年</t>
    <rPh sb="0" eb="2">
      <t>ショウネン</t>
    </rPh>
    <phoneticPr fontId="2"/>
  </si>
  <si>
    <t>2.</t>
  </si>
  <si>
    <t>1.</t>
    <phoneticPr fontId="3" type="Hiragana"/>
  </si>
  <si>
    <t>都道府県名</t>
    <rPh sb="0" eb="4">
      <t>トドウフケン</t>
    </rPh>
    <rPh sb="4" eb="5">
      <t>メイ</t>
    </rPh>
    <phoneticPr fontId="2"/>
  </si>
  <si>
    <t>大学</t>
    <rPh sb="0" eb="2">
      <t>ダイガク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</si>
  <si>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</si>
  <si>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</si>
  <si>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</si>
  <si>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</si>
  <si>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申込責任者</t>
    <rPh sb="0" eb="2">
      <t>モウシコミ</t>
    </rPh>
    <rPh sb="2" eb="5">
      <t>セキニンシャ</t>
    </rPh>
    <phoneticPr fontId="2"/>
  </si>
  <si>
    <t>参加料</t>
    <rPh sb="0" eb="3">
      <t>サンカリョウ</t>
    </rPh>
    <phoneticPr fontId="2"/>
  </si>
  <si>
    <t>〒</t>
    <phoneticPr fontId="2"/>
  </si>
  <si>
    <t>氏　　　名</t>
    <rPh sb="0" eb="1">
      <t>シ</t>
    </rPh>
    <rPh sb="4" eb="5">
      <t>メイ</t>
    </rPh>
    <phoneticPr fontId="2"/>
  </si>
  <si>
    <t>連絡先(自宅)</t>
    <rPh sb="0" eb="3">
      <t>レンラクサキ</t>
    </rPh>
    <rPh sb="4" eb="6">
      <t>ジタク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</si>
  <si>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</si>
  <si>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</si>
  <si>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</t>
    <rPh sb="0" eb="2">
      <t>シュモク</t>
    </rPh>
    <phoneticPr fontId="2"/>
  </si>
  <si>
    <t>対象年齢</t>
    <rPh sb="0" eb="2">
      <t>タイショウ</t>
    </rPh>
    <rPh sb="2" eb="4">
      <t>ネンレイ</t>
    </rPh>
    <phoneticPr fontId="2"/>
  </si>
  <si>
    <t>以降</t>
    <rPh sb="0" eb="2">
      <t>イコウ</t>
    </rPh>
    <phoneticPr fontId="2"/>
  </si>
  <si>
    <t>以前</t>
    <rPh sb="0" eb="2">
      <t>イゼン</t>
    </rPh>
    <phoneticPr fontId="2"/>
  </si>
  <si>
    <t>カテゴリ</t>
    <phoneticPr fontId="2"/>
  </si>
  <si>
    <t>性
別</t>
    <rPh sb="0" eb="1">
      <t>セイ</t>
    </rPh>
    <rPh sb="2" eb="3">
      <t>ベツ</t>
    </rPh>
    <phoneticPr fontId="2"/>
  </si>
  <si>
    <t>生年月日
/で区切ること</t>
    <rPh sb="0" eb="2">
      <t>セイネン</t>
    </rPh>
    <rPh sb="2" eb="4">
      <t>ガッピ</t>
    </rPh>
    <rPh sb="7" eb="9">
      <t>クギ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</si>
  <si>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</si>
  <si>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2"/>
  </si>
  <si>
    <t>団体（学校）のランキング順に入力すること。</t>
    <rPh sb="0" eb="2">
      <t>ダンタイ</t>
    </rPh>
    <rPh sb="3" eb="5">
      <t>ガッコウ</t>
    </rPh>
    <rPh sb="12" eb="13">
      <t>ジュン</t>
    </rPh>
    <rPh sb="14" eb="16">
      <t>ニュウリョク</t>
    </rPh>
    <phoneticPr fontId="2"/>
  </si>
  <si>
    <t>参加料振込先口座</t>
    <rPh sb="0" eb="2">
      <t>サンカリョウ</t>
    </rPh>
    <rPh sb="2" eb="4">
      <t>フリコミ</t>
    </rPh>
    <rPh sb="4" eb="5">
      <t>サキ</t>
    </rPh>
    <rPh sb="6" eb="8">
      <t>コウザ</t>
    </rPh>
    <phoneticPr fontId="2"/>
  </si>
  <si>
    <t>参加申込メール送信先</t>
    <rPh sb="0" eb="1">
      <t>サンカ</t>
    </rPh>
    <rPh sb="1" eb="3">
      <t>モウシコミ</t>
    </rPh>
    <rPh sb="6" eb="8">
      <t>ソウシン</t>
    </rPh>
    <rPh sb="8" eb="9">
      <t>サキ</t>
    </rPh>
    <phoneticPr fontId="2"/>
  </si>
  <si>
    <t>問合せ先</t>
    <rPh sb="0" eb="1">
      <t>トイアワ</t>
    </rPh>
    <rPh sb="2" eb="3">
      <t>サキ</t>
    </rPh>
    <phoneticPr fontId="2"/>
  </si>
  <si>
    <t>参加料</t>
    <rPh sb="0" eb="1">
      <t>サンカリョウ</t>
    </rPh>
    <rPh sb="1" eb="3">
      <t>フリコミ</t>
    </rPh>
    <phoneticPr fontId="2"/>
  </si>
  <si>
    <t>１人１カテゴリー　５，０００円（保険料を含む。）</t>
    <rPh sb="1" eb="2">
      <t>ニン</t>
    </rPh>
    <rPh sb="14" eb="15">
      <t>エン</t>
    </rPh>
    <rPh sb="16" eb="19">
      <t>ホケンリョウ</t>
    </rPh>
    <rPh sb="20" eb="21">
      <t>フク</t>
    </rPh>
    <phoneticPr fontId="2"/>
  </si>
  <si>
    <t>連絡先(携帯)</t>
    <rPh sb="0" eb="3">
      <t>レンラクサキ</t>
    </rPh>
    <rPh sb="4" eb="6">
      <t>ケイタイ</t>
    </rPh>
    <phoneticPr fontId="2"/>
  </si>
  <si>
    <t>参加料振込日</t>
    <rPh sb="0" eb="3">
      <t>サンカリョウ</t>
    </rPh>
    <rPh sb="3" eb="5">
      <t>フリコミ</t>
    </rPh>
    <rPh sb="5" eb="6">
      <t>ビ</t>
    </rPh>
    <phoneticPr fontId="2"/>
  </si>
  <si>
    <t>参加料振込名義</t>
    <rPh sb="0" eb="3">
      <t>サンカリョウ</t>
    </rPh>
    <rPh sb="3" eb="5">
      <t>フリコミ</t>
    </rPh>
    <rPh sb="5" eb="7">
      <t>メイギ</t>
    </rPh>
    <phoneticPr fontId="2"/>
  </si>
  <si>
    <t>参加料合計</t>
    <rPh sb="0" eb="3">
      <t>サンカリョウ</t>
    </rPh>
    <rPh sb="3" eb="5">
      <t>ゴウケイ</t>
    </rPh>
    <phoneticPr fontId="2"/>
  </si>
  <si>
    <t>合計</t>
    <rPh sb="0" eb="2">
      <t>ゴウケイ</t>
    </rPh>
    <phoneticPr fontId="2"/>
  </si>
  <si>
    <t>参加人数</t>
    <rPh sb="0" eb="2">
      <t>サンカ</t>
    </rPh>
    <rPh sb="2" eb="4">
      <t>ニンズウ</t>
    </rPh>
    <phoneticPr fontId="2"/>
  </si>
  <si>
    <t>出場カテゴリー合計</t>
    <rPh sb="0" eb="2">
      <t>シュツジョウ</t>
    </rPh>
    <rPh sb="7" eb="9">
      <t>ゴウケイ</t>
    </rPh>
    <phoneticPr fontId="2"/>
  </si>
  <si>
    <t>カテゴリ①</t>
    <phoneticPr fontId="2"/>
  </si>
  <si>
    <t>カテゴリ②</t>
    <phoneticPr fontId="2"/>
  </si>
  <si>
    <t>連絡先(勤務先)</t>
    <rPh sb="0" eb="3">
      <t>レンラクサキ</t>
    </rPh>
    <rPh sb="4" eb="7">
      <t>キンムサキ</t>
    </rPh>
    <phoneticPr fontId="2"/>
  </si>
  <si>
    <t>nishinihon_fencing@yahoo.co.jp</t>
    <phoneticPr fontId="2"/>
  </si>
  <si>
    <t>○</t>
    <phoneticPr fontId="2"/>
  </si>
  <si>
    <t>チェック欄</t>
    <rPh sb="4" eb="5">
      <t>ラン</t>
    </rPh>
    <phoneticPr fontId="2"/>
  </si>
  <si>
    <t>※参加料の銀行振込控えは保管しておくこと。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phoneticPr fontId="2"/>
  </si>
  <si>
    <t>年齢１年ずれる</t>
    <rPh sb="0" eb="2">
      <t>ネンレイ</t>
    </rPh>
    <rPh sb="3" eb="4">
      <t>ネン</t>
    </rPh>
    <phoneticPr fontId="2"/>
  </si>
  <si>
    <t>今年(H27)の西日本大会への参加資格は、今年(H27)のJOCカップの参加資格と合わせる</t>
    <rPh sb="0" eb="2">
      <t>コトシ</t>
    </rPh>
    <rPh sb="8" eb="11">
      <t>ニシニホン</t>
    </rPh>
    <rPh sb="11" eb="13">
      <t>タイカイ</t>
    </rPh>
    <rPh sb="15" eb="17">
      <t>サンカ</t>
    </rPh>
    <rPh sb="17" eb="19">
      <t>シカク</t>
    </rPh>
    <rPh sb="21" eb="23">
      <t>コトシ</t>
    </rPh>
    <rPh sb="36" eb="38">
      <t>サンカ</t>
    </rPh>
    <rPh sb="38" eb="40">
      <t>シカク</t>
    </rPh>
    <rPh sb="41" eb="42">
      <t>ア</t>
    </rPh>
    <phoneticPr fontId="2"/>
  </si>
  <si>
    <t>シニア</t>
    <phoneticPr fontId="2"/>
  </si>
  <si>
    <t>ジュニア</t>
    <phoneticPr fontId="2"/>
  </si>
  <si>
    <t>ミニム</t>
    <phoneticPr fontId="2"/>
  </si>
  <si>
    <t>住　　　所</t>
    <rPh sb="0" eb="1">
      <t>ジュウ</t>
    </rPh>
    <rPh sb="4" eb="5">
      <t>ショ</t>
    </rPh>
    <phoneticPr fontId="2"/>
  </si>
  <si>
    <t>申込</t>
    <rPh sb="0" eb="2">
      <t>モウシコミ</t>
    </rPh>
    <phoneticPr fontId="2"/>
  </si>
  <si>
    <t>振込</t>
    <rPh sb="0" eb="2">
      <t>フリコミ</t>
    </rPh>
    <phoneticPr fontId="2"/>
  </si>
  <si>
    <t>訂正１</t>
    <rPh sb="0" eb="2">
      <t>テイセイ</t>
    </rPh>
    <phoneticPr fontId="2"/>
  </si>
  <si>
    <t>訂正２</t>
    <rPh sb="0" eb="2">
      <t>テイセイ</t>
    </rPh>
    <phoneticPr fontId="2"/>
  </si>
  <si>
    <t>訂正３</t>
    <rPh sb="0" eb="2">
      <t>テイセイ</t>
    </rPh>
    <phoneticPr fontId="2"/>
  </si>
  <si>
    <r>
      <t>※</t>
    </r>
    <r>
      <rPr>
        <b/>
        <sz val="11"/>
        <rFont val="HG丸ｺﾞｼｯｸM-PRO"/>
        <family val="3"/>
        <charset val="128"/>
      </rPr>
      <t>ファイル名</t>
    </r>
    <r>
      <rPr>
        <sz val="11"/>
        <rFont val="HG丸ｺﾞｼｯｸM-PRO"/>
        <family val="3"/>
        <charset val="128"/>
      </rPr>
      <t>及び</t>
    </r>
    <r>
      <rPr>
        <b/>
        <sz val="11"/>
        <rFont val="HG丸ｺﾞｼｯｸM-PRO"/>
        <family val="3"/>
        <charset val="128"/>
      </rPr>
      <t>メールの件名</t>
    </r>
    <r>
      <rPr>
        <sz val="11"/>
        <rFont val="HG丸ｺﾞｼｯｸM-PRO"/>
        <family val="3"/>
        <charset val="128"/>
      </rPr>
      <t>に</t>
    </r>
    <r>
      <rPr>
        <b/>
        <sz val="11"/>
        <rFont val="HG丸ｺﾞｼｯｸM-PRO"/>
        <family val="3"/>
        <charset val="128"/>
      </rPr>
      <t>団体名を入れる</t>
    </r>
    <r>
      <rPr>
        <sz val="11"/>
        <rFont val="HG丸ｺﾞｼｯｸM-PRO"/>
        <family val="3"/>
        <charset val="128"/>
      </rPr>
      <t>こと。　</t>
    </r>
    <rPh sb="5" eb="6">
      <t>メイ</t>
    </rPh>
    <rPh sb="6" eb="7">
      <t>オヨ</t>
    </rPh>
    <rPh sb="12" eb="14">
      <t>ケンメイ</t>
    </rPh>
    <rPh sb="15" eb="17">
      <t>ダンタイ</t>
    </rPh>
    <rPh sb="17" eb="18">
      <t>メイ</t>
    </rPh>
    <rPh sb="19" eb="20">
      <t>イ</t>
    </rPh>
    <phoneticPr fontId="2"/>
  </si>
  <si>
    <t>Senior</t>
    <phoneticPr fontId="2"/>
  </si>
  <si>
    <t>Junior</t>
    <phoneticPr fontId="2"/>
  </si>
  <si>
    <t>Cadet</t>
    <phoneticPr fontId="2"/>
  </si>
  <si>
    <t>Veteran</t>
    <phoneticPr fontId="2"/>
  </si>
  <si>
    <t>～</t>
    <phoneticPr fontId="2"/>
  </si>
  <si>
    <t>～</t>
    <phoneticPr fontId="2"/>
  </si>
  <si>
    <t>参考</t>
    <rPh sb="0" eb="2">
      <t>サンコウ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</si>
  <si>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</si>
  <si>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3.</t>
  </si>
  <si>
    <t>4.</t>
  </si>
  <si>
    <t>申込は、団体（学校・クラブチーム）ごとに作成すること。</t>
    <rPh sb="4" eb="6">
      <t>ダンタイ</t>
    </rPh>
    <rPh sb="20" eb="22">
      <t>サクセイ</t>
    </rPh>
    <phoneticPr fontId="2"/>
  </si>
  <si>
    <t>連絡先(e-mail)</t>
    <rPh sb="0" eb="3">
      <t>レンラクサキ</t>
    </rPh>
    <phoneticPr fontId="2"/>
  </si>
  <si>
    <r>
      <t>入力後、『和歌山県フェンシング協会』あて参加料の</t>
    </r>
    <r>
      <rPr>
        <b/>
        <u/>
        <sz val="11"/>
        <rFont val="HG丸ｺﾞｼｯｸM-PRO"/>
        <family val="3"/>
        <charset val="128"/>
      </rPr>
      <t>銀行振り込み及び参加申し込みをすること。</t>
    </r>
    <r>
      <rPr>
        <sz val="11"/>
        <color theme="0"/>
        <rFont val="HG丸ｺﾞｼｯｸM-PRO"/>
        <family val="3"/>
        <charset val="128"/>
      </rPr>
      <t/>
    </r>
    <rPh sb="0" eb="2">
      <t>ニュウリョク</t>
    </rPh>
    <rPh sb="2" eb="3">
      <t>ゴ</t>
    </rPh>
    <rPh sb="5" eb="8">
      <t>ワカヤマ</t>
    </rPh>
    <rPh sb="8" eb="9">
      <t>ケン</t>
    </rPh>
    <rPh sb="15" eb="17">
      <t>キョウカイ</t>
    </rPh>
    <rPh sb="20" eb="23">
      <t>サンカリョウ</t>
    </rPh>
    <rPh sb="24" eb="26">
      <t>ギンコウ</t>
    </rPh>
    <rPh sb="26" eb="27">
      <t>フ</t>
    </rPh>
    <rPh sb="28" eb="29">
      <t>コ</t>
    </rPh>
    <rPh sb="30" eb="31">
      <t>オヨ</t>
    </rPh>
    <rPh sb="32" eb="34">
      <t>サンカ</t>
    </rPh>
    <rPh sb="34" eb="35">
      <t>モウ</t>
    </rPh>
    <rPh sb="36" eb="37">
      <t>コ</t>
    </rPh>
    <phoneticPr fontId="2"/>
  </si>
  <si>
    <t>　大会期日　2015年1月8日～11日</t>
    <rPh sb="1" eb="3">
      <t>タイカイ</t>
    </rPh>
    <rPh sb="3" eb="5">
      <t>キジツ</t>
    </rPh>
    <rPh sb="10" eb="11">
      <t>ネン</t>
    </rPh>
    <rPh sb="12" eb="13">
      <t>ガツ</t>
    </rPh>
    <rPh sb="14" eb="15">
      <t>ニチ</t>
    </rPh>
    <rPh sb="18" eb="19">
      <t>ニチ</t>
    </rPh>
    <phoneticPr fontId="2"/>
  </si>
  <si>
    <t>　　ジュニア1995/1/1～1997/12/31</t>
    <phoneticPr fontId="2"/>
  </si>
  <si>
    <t>　　カデ1998/1/1～2001/12/31</t>
    <phoneticPr fontId="2"/>
  </si>
  <si>
    <t>3）年齢区分 2016年</t>
  </si>
  <si>
    <t>☆ジュニアの部 2016年1月1日時点で17歳以上20歳未満の者</t>
  </si>
  <si>
    <t>☆カデの部 2016年1月1日時点で13歳以上17歳未満の者</t>
  </si>
  <si>
    <t>2016年1月 7日（木） ジュニア部門 男子フルーレ／女子エペ／女子サーブル</t>
  </si>
  <si>
    <t>2016年1月 8日（金） ジュニア部門 女子フルーレ／男子エペ／男子サーブル</t>
  </si>
  <si>
    <t>2016年1月 9日（土） カデ部門 男子フルーレ／女子エペ／女子サーブル</t>
  </si>
  <si>
    <t>2016年1月 10日（日） カデ部門 女子フルーレ／男子エペ／男子サーブル</t>
  </si>
  <si>
    <t>参加資格</t>
    <rPh sb="0" eb="2">
      <t>サンカ</t>
    </rPh>
    <rPh sb="2" eb="4">
      <t>シカク</t>
    </rPh>
    <phoneticPr fontId="2"/>
  </si>
  <si>
    <t>※カデ区分の選手がジュニアの部に参加することは可能であるが、</t>
    <phoneticPr fontId="2"/>
  </si>
  <si>
    <t>ジュニア区分の参加資格を得ていること。</t>
    <phoneticPr fontId="2"/>
  </si>
  <si>
    <t>※前年(H26)の西日本大会の16位以内のものが今年（H27）のJOCカップへの参加資格得られる</t>
    <rPh sb="1" eb="3">
      <t>ゼンネン</t>
    </rPh>
    <rPh sb="9" eb="12">
      <t>ニシニホン</t>
    </rPh>
    <rPh sb="12" eb="14">
      <t>タイカイ</t>
    </rPh>
    <rPh sb="17" eb="18">
      <t>イ</t>
    </rPh>
    <rPh sb="18" eb="20">
      <t>イナイ</t>
    </rPh>
    <rPh sb="24" eb="26">
      <t>コトシ</t>
    </rPh>
    <rPh sb="40" eb="42">
      <t>サンカ</t>
    </rPh>
    <rPh sb="42" eb="44">
      <t>シカク</t>
    </rPh>
    <rPh sb="44" eb="45">
      <t>エ</t>
    </rPh>
    <phoneticPr fontId="2"/>
  </si>
  <si>
    <t>兼 2016年世界ジュニア・カデフェンシグ選手権大会</t>
    <phoneticPr fontId="2"/>
  </si>
  <si>
    <t xml:space="preserve">第２３ 回ＪＯ Ｃジュニア・オリンピックカプフェシグ大会 </t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</si>
  <si>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参加申込はメールでのみ受付ます</t>
    </r>
    <r>
      <rPr>
        <sz val="11"/>
        <rFont val="HG丸ｺﾞｼｯｸM-PRO"/>
        <family val="3"/>
        <charset val="128"/>
      </rPr>
      <t>。</t>
    </r>
    <r>
      <rPr>
        <b/>
        <u/>
        <sz val="11"/>
        <color rgb="FF0000FF"/>
        <rFont val="HG丸ｺﾞｼｯｸM-PRO"/>
        <family val="3"/>
        <charset val="128"/>
      </rPr>
      <t>エクセルファイル</t>
    </r>
    <r>
      <rPr>
        <u/>
        <sz val="11"/>
        <rFont val="HG丸ｺﾞｼｯｸM-PRO"/>
        <family val="3"/>
        <charset val="128"/>
      </rPr>
      <t>（参加申込書）をメールで</t>
    </r>
    <r>
      <rPr>
        <b/>
        <u/>
        <sz val="11"/>
        <rFont val="HG丸ｺﾞｼｯｸM-PRO"/>
        <family val="3"/>
        <charset val="128"/>
      </rPr>
      <t>添付送信</t>
    </r>
    <r>
      <rPr>
        <u/>
        <sz val="11"/>
        <rFont val="HG丸ｺﾞｼｯｸM-PRO"/>
        <family val="3"/>
        <charset val="128"/>
      </rPr>
      <t>すること。</t>
    </r>
    <rPh sb="1" eb="3">
      <t>サンカ</t>
    </rPh>
    <rPh sb="3" eb="5">
      <t>モウシコミ</t>
    </rPh>
    <rPh sb="12" eb="14">
      <t>ウケツケ</t>
    </rPh>
    <rPh sb="26" eb="28">
      <t>サンカ</t>
    </rPh>
    <rPh sb="28" eb="30">
      <t>モウシコミ</t>
    </rPh>
    <rPh sb="30" eb="31">
      <t>ショ</t>
    </rPh>
    <rPh sb="37" eb="39">
      <t>テンプ</t>
    </rPh>
    <rPh sb="39" eb="41">
      <t>ソウシン</t>
    </rPh>
    <phoneticPr fontId="2"/>
  </si>
  <si>
    <t>第２９回（2017年）西日本フェンシング選手権大会　参加申込一覧</t>
    <phoneticPr fontId="2"/>
  </si>
  <si>
    <t>和歌山県フェンシング協会事務局　</t>
    <rPh sb="0" eb="3">
      <t>ワカヤマ</t>
    </rPh>
    <rPh sb="3" eb="4">
      <t>ケン</t>
    </rPh>
    <rPh sb="10" eb="12">
      <t>キョウカイ</t>
    </rPh>
    <rPh sb="12" eb="15">
      <t>ジムキョク</t>
    </rPh>
    <phoneticPr fontId="2"/>
  </si>
  <si>
    <t>～</t>
    <phoneticPr fontId="2"/>
  </si>
  <si>
    <t>ジュニア</t>
    <phoneticPr fontId="2"/>
  </si>
  <si>
    <t xml:space="preserve">第２４  回ＪＯ Ｃジュニア・オリンピックカプフェシグ大会 </t>
    <phoneticPr fontId="2"/>
  </si>
  <si>
    <t>兼 201 7年世界ジュニア・カデフェンシグ選手権大会選考会</t>
    <phoneticPr fontId="2"/>
  </si>
  <si>
    <t>10．参加資格</t>
    <phoneticPr fontId="2"/>
  </si>
  <si>
    <t>（3）年齢区分</t>
    <phoneticPr fontId="2"/>
  </si>
  <si>
    <t>（4）下記に示す成績または推薦による参加資格を得ている者。</t>
    <phoneticPr fontId="2"/>
  </si>
  <si>
    <t>　☆ジュニアの部 2017年1月1日時点で17歳以上20歳未満の者</t>
    <phoneticPr fontId="2"/>
  </si>
  <si>
    <t>　☆カデの部 2017年1月1日時点で13歳以上17歳未満の者</t>
    <phoneticPr fontId="2"/>
  </si>
  <si>
    <t>　※カデ区分の選手がジュニアの部に参加することは可能であるが、ジュニア区分の参加資格を得ていること。</t>
    <phoneticPr fontId="2"/>
  </si>
  <si>
    <t>　（１）ジュニアの部</t>
    <phoneticPr fontId="2"/>
  </si>
  <si>
    <t>　（２）カデの部</t>
    <phoneticPr fontId="2"/>
  </si>
  <si>
    <t>　　　⑩2015年度、西日本フェンシング選手権大会（シニア・ジュニアの部）8位以内の者。</t>
    <phoneticPr fontId="2"/>
  </si>
  <si>
    <t>　　　⑫2015年度、西日本フェンシング選手権大会（ジュニアの部・カデの部）8位以内の者。</t>
    <phoneticPr fontId="2"/>
  </si>
  <si>
    <r>
      <t>平成２７</t>
    </r>
    <r>
      <rPr>
        <b/>
        <sz val="8"/>
        <rFont val="HG丸ｺﾞｼｯｸM-PRO"/>
        <family val="3"/>
        <charset val="128"/>
      </rPr>
      <t>年度</t>
    </r>
    <rPh sb="0" eb="2">
      <t>ヘイセイ</t>
    </rPh>
    <rPh sb="4" eb="6">
      <t>ネンド</t>
    </rPh>
    <phoneticPr fontId="2"/>
  </si>
  <si>
    <r>
      <rPr>
        <b/>
        <sz val="8"/>
        <rFont val="HG丸ｺﾞｼｯｸM-PRO"/>
        <family val="3"/>
        <charset val="128"/>
      </rPr>
      <t>第22回</t>
    </r>
    <r>
      <rPr>
        <sz val="8"/>
        <rFont val="HG丸ｺﾞｼｯｸM-PRO"/>
        <family val="3"/>
        <charset val="128"/>
      </rPr>
      <t>JOCジュニアオリンピックカップ</t>
    </r>
    <rPh sb="0" eb="1">
      <t>ダイ</t>
    </rPh>
    <rPh sb="3" eb="4">
      <t>カイ</t>
    </rPh>
    <phoneticPr fontId="2"/>
  </si>
  <si>
    <r>
      <rPr>
        <b/>
        <sz val="8"/>
        <rFont val="HG丸ｺﾞｼｯｸM-PRO"/>
        <family val="3"/>
        <charset val="128"/>
      </rPr>
      <t>2015年</t>
    </r>
    <r>
      <rPr>
        <sz val="8"/>
        <rFont val="HG丸ｺﾞｼｯｸM-PRO"/>
        <family val="3"/>
        <charset val="128"/>
      </rPr>
      <t>世界ジュニア・カデフェンシング選手権大会選考会　参考</t>
    </r>
    <rPh sb="4" eb="5">
      <t>ネン</t>
    </rPh>
    <rPh sb="5" eb="7">
      <t>セカイ</t>
    </rPh>
    <rPh sb="20" eb="23">
      <t>センシュケン</t>
    </rPh>
    <rPh sb="23" eb="25">
      <t>タイカイ</t>
    </rPh>
    <rPh sb="25" eb="28">
      <t>センコウカイ</t>
    </rPh>
    <rPh sb="29" eb="31">
      <t>サンコウ</t>
    </rPh>
    <phoneticPr fontId="2"/>
  </si>
  <si>
    <r>
      <t>参加資格　</t>
    </r>
    <r>
      <rPr>
        <b/>
        <sz val="8"/>
        <rFont val="HG丸ｺﾞｼｯｸM-PRO"/>
        <family val="3"/>
        <charset val="128"/>
      </rPr>
      <t>第26回</t>
    </r>
    <r>
      <rPr>
        <sz val="8"/>
        <rFont val="HG丸ｺﾞｼｯｸM-PRO"/>
        <family val="3"/>
        <charset val="128"/>
      </rPr>
      <t>西日本フェンシング選手権大会（ジュニアの部）１６位以内のもの</t>
    </r>
    <rPh sb="0" eb="2">
      <t>サンカ</t>
    </rPh>
    <rPh sb="2" eb="4">
      <t>シカク</t>
    </rPh>
    <rPh sb="5" eb="6">
      <t>ダイ</t>
    </rPh>
    <rPh sb="8" eb="9">
      <t>カイ</t>
    </rPh>
    <rPh sb="9" eb="12">
      <t>ニシニホン</t>
    </rPh>
    <rPh sb="18" eb="21">
      <t>センシュケン</t>
    </rPh>
    <rPh sb="21" eb="23">
      <t>タイカイ</t>
    </rPh>
    <rPh sb="29" eb="30">
      <t>ブ</t>
    </rPh>
    <rPh sb="33" eb="34">
      <t>イ</t>
    </rPh>
    <rPh sb="34" eb="36">
      <t>イナイ</t>
    </rPh>
    <phoneticPr fontId="2"/>
  </si>
  <si>
    <r>
      <t>参加料振込み及び参加申し込みの締め切りは</t>
    </r>
    <r>
      <rPr>
        <b/>
        <u/>
        <sz val="11"/>
        <color rgb="FFFF0000"/>
        <rFont val="HG丸ｺﾞｼｯｸM-PRO"/>
        <family val="3"/>
        <charset val="128"/>
      </rPr>
      <t>平成２９年１月１３日(金)まで</t>
    </r>
    <r>
      <rPr>
        <b/>
        <u/>
        <sz val="11"/>
        <rFont val="HG丸ｺﾞｼｯｸM-PRO"/>
        <family val="3"/>
        <charset val="128"/>
      </rPr>
      <t>と</t>
    </r>
    <r>
      <rPr>
        <sz val="11"/>
        <rFont val="HG丸ｺﾞｼｯｸM-PRO"/>
        <family val="3"/>
        <charset val="128"/>
      </rPr>
      <t>する。</t>
    </r>
    <rPh sb="0" eb="3">
      <t>サンカリョウ</t>
    </rPh>
    <rPh sb="3" eb="5">
      <t>フリコ</t>
    </rPh>
    <rPh sb="6" eb="7">
      <t>オヨ</t>
    </rPh>
    <rPh sb="8" eb="10">
      <t>サンカ</t>
    </rPh>
    <rPh sb="10" eb="11">
      <t>モウ</t>
    </rPh>
    <rPh sb="12" eb="13">
      <t>コ</t>
    </rPh>
    <rPh sb="15" eb="16">
      <t>シ</t>
    </rPh>
    <rPh sb="17" eb="18">
      <t>キ</t>
    </rPh>
    <rPh sb="31" eb="32">
      <t>キン</t>
    </rPh>
    <phoneticPr fontId="2"/>
  </si>
  <si>
    <t>０９０－５９６８－６５７８（坪井）　　０９０－９０４８－９００２（高田）</t>
    <rPh sb="14" eb="16">
      <t>ツボイ</t>
    </rPh>
    <rPh sb="33" eb="35">
      <t>タカダ</t>
    </rPh>
    <phoneticPr fontId="2"/>
  </si>
  <si>
    <t>紀陽銀行　県庁支店　普通　３７０９３２　和歌山県フェンシング協会　事務局　会計　嶋田　朋美</t>
    <rPh sb="0" eb="2">
      <t>キヨウ</t>
    </rPh>
    <rPh sb="2" eb="4">
      <t>ギンコウ</t>
    </rPh>
    <rPh sb="5" eb="7">
      <t>ケンチョウ</t>
    </rPh>
    <rPh sb="7" eb="9">
      <t>シテン</t>
    </rPh>
    <rPh sb="10" eb="12">
      <t>フツウ</t>
    </rPh>
    <rPh sb="20" eb="23">
      <t>ワカヤマ</t>
    </rPh>
    <rPh sb="23" eb="24">
      <t>ケン</t>
    </rPh>
    <rPh sb="30" eb="32">
      <t>キョウカイ</t>
    </rPh>
    <rPh sb="33" eb="36">
      <t>ジムキョク</t>
    </rPh>
    <rPh sb="37" eb="39">
      <t>カイケイ</t>
    </rPh>
    <rPh sb="40" eb="42">
      <t>シマダ</t>
    </rPh>
    <rPh sb="43" eb="45">
      <t>トモミ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</si>
</sst>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/d;@"/>
    <numFmt numFmtId="177" formatCode="[$-411]ge\.m\.d;@"/>
    <numFmt numFmtId="178" formatCode="@&quot;子&quot;"/>
    <numFmt numFmtId="179" formatCode="m/d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indexed="14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  <font>
      <b/>
      <u/>
      <sz val="11"/>
      <color rgb="FF0000FF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239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8" fillId="0" borderId="20" xfId="0" applyNumberFormat="1" applyFont="1" applyFill="1" applyBorder="1" applyAlignment="1" applyProtection="1">
      <alignment horizontal="center"/>
      <protection hidden="1"/>
    </xf>
    <xf numFmtId="0" fontId="8" fillId="0" borderId="23" xfId="0" applyNumberFormat="1" applyFont="1" applyFill="1" applyBorder="1" applyAlignment="1" applyProtection="1">
      <alignment horizontal="center"/>
      <protection hidden="1"/>
    </xf>
    <xf numFmtId="0" fontId="8" fillId="0" borderId="16" xfId="0" applyNumberFormat="1" applyFont="1" applyFill="1" applyBorder="1" applyAlignment="1" applyProtection="1">
      <alignment horizontal="center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8" fontId="8" fillId="0" borderId="51" xfId="0" applyNumberFormat="1" applyFont="1" applyFill="1" applyBorder="1" applyAlignment="1">
      <alignment horizontal="center"/>
    </xf>
    <xf numFmtId="178" fontId="9" fillId="0" borderId="52" xfId="0" applyNumberFormat="1" applyFont="1" applyFill="1" applyBorder="1" applyAlignment="1">
      <alignment horizontal="center"/>
    </xf>
    <xf numFmtId="0" fontId="9" fillId="0" borderId="53" xfId="0" applyNumberFormat="1" applyFont="1" applyFill="1" applyBorder="1" applyAlignment="1" applyProtection="1">
      <alignment horizontal="center"/>
      <protection hidden="1"/>
    </xf>
    <xf numFmtId="0" fontId="9" fillId="0" borderId="32" xfId="0" applyNumberFormat="1" applyFont="1" applyFill="1" applyBorder="1" applyAlignment="1" applyProtection="1">
      <alignment horizontal="center"/>
      <protection hidden="1"/>
    </xf>
    <xf numFmtId="0" fontId="9" fillId="0" borderId="54" xfId="0" applyNumberFormat="1" applyFont="1" applyFill="1" applyBorder="1" applyAlignment="1" applyProtection="1">
      <alignment horizontal="center"/>
      <protection hidden="1"/>
    </xf>
    <xf numFmtId="0" fontId="8" fillId="0" borderId="55" xfId="0" applyNumberFormat="1" applyFont="1" applyFill="1" applyBorder="1" applyAlignment="1" applyProtection="1">
      <alignment horizontal="center"/>
      <protection hidden="1"/>
    </xf>
    <xf numFmtId="0" fontId="9" fillId="0" borderId="56" xfId="0" applyNumberFormat="1" applyFont="1" applyFill="1" applyBorder="1" applyAlignment="1" applyProtection="1">
      <alignment horizontal="center"/>
      <protection hidden="1"/>
    </xf>
    <xf numFmtId="0" fontId="4" fillId="0" borderId="59" xfId="0" applyFont="1" applyBorder="1"/>
    <xf numFmtId="0" fontId="4" fillId="0" borderId="4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60" xfId="0" applyFont="1" applyBorder="1" applyAlignment="1">
      <alignment horizontal="center"/>
    </xf>
    <xf numFmtId="0" fontId="11" fillId="0" borderId="0" xfId="0" applyFont="1" applyBorder="1"/>
    <xf numFmtId="0" fontId="4" fillId="0" borderId="0" xfId="0" quotePrefix="1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vertical="top"/>
    </xf>
    <xf numFmtId="0" fontId="4" fillId="0" borderId="0" xfId="0" quotePrefix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vertical="top" wrapText="1" shrinkToFit="1"/>
    </xf>
    <xf numFmtId="0" fontId="4" fillId="0" borderId="0" xfId="0" quotePrefix="1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wrapText="1" shrinkToFit="1"/>
    </xf>
    <xf numFmtId="0" fontId="4" fillId="0" borderId="0" xfId="0" applyFont="1" applyBorder="1" applyAlignment="1" applyProtection="1">
      <alignment wrapText="1" shrinkToFit="1"/>
    </xf>
    <xf numFmtId="0" fontId="13" fillId="0" borderId="0" xfId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4" fillId="0" borderId="0" xfId="0" applyFont="1"/>
    <xf numFmtId="0" fontId="5" fillId="0" borderId="8" xfId="0" applyFont="1" applyBorder="1" applyAlignment="1">
      <alignment horizontal="distributed" vertical="center" indent="1"/>
    </xf>
    <xf numFmtId="0" fontId="4" fillId="0" borderId="0" xfId="0" applyFont="1" applyFill="1"/>
    <xf numFmtId="0" fontId="4" fillId="0" borderId="9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center" vertical="center"/>
    </xf>
    <xf numFmtId="0" fontId="4" fillId="0" borderId="66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67" xfId="0" applyFont="1" applyBorder="1"/>
    <xf numFmtId="0" fontId="4" fillId="0" borderId="25" xfId="0" applyFont="1" applyBorder="1" applyAlignment="1">
      <alignment horizontal="distributed" vertical="center" indent="1"/>
    </xf>
    <xf numFmtId="0" fontId="4" fillId="0" borderId="64" xfId="0" applyFont="1" applyFill="1" applyBorder="1"/>
    <xf numFmtId="0" fontId="4" fillId="0" borderId="58" xfId="0" applyFont="1" applyFill="1" applyBorder="1"/>
    <xf numFmtId="0" fontId="4" fillId="0" borderId="58" xfId="0" applyFont="1" applyBorder="1"/>
    <xf numFmtId="0" fontId="4" fillId="0" borderId="65" xfId="0" applyFont="1" applyBorder="1"/>
    <xf numFmtId="0" fontId="8" fillId="0" borderId="58" xfId="0" applyFont="1" applyBorder="1" applyAlignment="1">
      <alignment horizontal="center"/>
    </xf>
    <xf numFmtId="0" fontId="8" fillId="0" borderId="58" xfId="0" applyFont="1" applyBorder="1"/>
    <xf numFmtId="0" fontId="8" fillId="0" borderId="65" xfId="0" applyFont="1" applyBorder="1"/>
    <xf numFmtId="0" fontId="8" fillId="0" borderId="0" xfId="0" applyFont="1" applyBorder="1"/>
    <xf numFmtId="14" fontId="8" fillId="0" borderId="0" xfId="0" applyNumberFormat="1" applyFont="1" applyBorder="1"/>
    <xf numFmtId="0" fontId="8" fillId="0" borderId="67" xfId="0" applyFont="1" applyBorder="1"/>
    <xf numFmtId="0" fontId="4" fillId="0" borderId="68" xfId="0" applyFont="1" applyFill="1" applyBorder="1"/>
    <xf numFmtId="0" fontId="4" fillId="0" borderId="69" xfId="0" applyFont="1" applyFill="1" applyBorder="1"/>
    <xf numFmtId="0" fontId="4" fillId="0" borderId="69" xfId="0" applyFont="1" applyBorder="1"/>
    <xf numFmtId="0" fontId="8" fillId="0" borderId="69" xfId="0" applyFont="1" applyBorder="1"/>
    <xf numFmtId="14" fontId="8" fillId="0" borderId="69" xfId="0" applyNumberFormat="1" applyFont="1" applyBorder="1"/>
    <xf numFmtId="0" fontId="8" fillId="0" borderId="70" xfId="0" applyFont="1" applyBorder="1"/>
    <xf numFmtId="6" fontId="4" fillId="0" borderId="25" xfId="3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>
      <alignment vertical="center"/>
    </xf>
    <xf numFmtId="0" fontId="8" fillId="0" borderId="0" xfId="0" applyFont="1"/>
    <xf numFmtId="14" fontId="8" fillId="0" borderId="0" xfId="0" applyNumberFormat="1" applyFont="1"/>
    <xf numFmtId="0" fontId="8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31" xfId="0" applyFont="1" applyBorder="1" applyProtection="1">
      <protection locked="0"/>
    </xf>
    <xf numFmtId="176" fontId="4" fillId="0" borderId="23" xfId="0" applyNumberFormat="1" applyFont="1" applyBorder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38" fontId="4" fillId="0" borderId="9" xfId="2" applyFont="1" applyBorder="1" applyProtection="1">
      <protection hidden="1"/>
    </xf>
    <xf numFmtId="0" fontId="4" fillId="0" borderId="9" xfId="0" applyFont="1" applyBorder="1"/>
    <xf numFmtId="0" fontId="4" fillId="0" borderId="23" xfId="0" applyFont="1" applyBorder="1"/>
    <xf numFmtId="0" fontId="17" fillId="0" borderId="0" xfId="0" applyFont="1" applyBorder="1"/>
    <xf numFmtId="176" fontId="4" fillId="0" borderId="23" xfId="0" applyNumberFormat="1" applyFont="1" applyBorder="1" applyAlignment="1" applyProtection="1">
      <alignment horizontal="left"/>
      <protection locked="0"/>
    </xf>
    <xf numFmtId="0" fontId="4" fillId="0" borderId="33" xfId="0" applyFont="1" applyBorder="1" applyProtection="1">
      <protection locked="0"/>
    </xf>
    <xf numFmtId="176" fontId="4" fillId="0" borderId="34" xfId="0" applyNumberFormat="1" applyFont="1" applyBorder="1" applyAlignment="1" applyProtection="1">
      <alignment horizontal="left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42" xfId="0" applyFont="1" applyBorder="1" applyProtection="1">
      <protection locked="0"/>
    </xf>
    <xf numFmtId="176" fontId="4" fillId="0" borderId="71" xfId="0" applyNumberFormat="1" applyFont="1" applyBorder="1" applyAlignment="1" applyProtection="1">
      <alignment horizontal="left"/>
      <protection locked="0"/>
    </xf>
    <xf numFmtId="0" fontId="4" fillId="0" borderId="71" xfId="0" applyFont="1" applyBorder="1" applyAlignment="1" applyProtection="1">
      <alignment horizontal="center"/>
      <protection locked="0"/>
    </xf>
    <xf numFmtId="0" fontId="4" fillId="0" borderId="72" xfId="0" applyFont="1" applyBorder="1" applyAlignment="1" applyProtection="1">
      <alignment horizontal="center"/>
      <protection locked="0"/>
    </xf>
    <xf numFmtId="176" fontId="4" fillId="0" borderId="46" xfId="0" applyNumberFormat="1" applyFont="1" applyBorder="1" applyAlignment="1" applyProtection="1">
      <alignment horizontal="left" vertical="center" indent="1"/>
      <protection locked="0"/>
    </xf>
    <xf numFmtId="0" fontId="20" fillId="0" borderId="0" xfId="0" applyFont="1"/>
    <xf numFmtId="57" fontId="20" fillId="0" borderId="0" xfId="0" applyNumberFormat="1" applyFont="1"/>
    <xf numFmtId="0" fontId="20" fillId="0" borderId="1" xfId="0" applyFont="1" applyBorder="1" applyAlignment="1">
      <alignment horizontal="right" vertical="center"/>
    </xf>
    <xf numFmtId="0" fontId="20" fillId="0" borderId="2" xfId="0" applyFont="1" applyBorder="1" applyAlignment="1">
      <alignment vertical="center"/>
    </xf>
    <xf numFmtId="14" fontId="20" fillId="0" borderId="3" xfId="0" applyNumberFormat="1" applyFont="1" applyBorder="1" applyAlignment="1">
      <alignment vertical="center"/>
    </xf>
    <xf numFmtId="177" fontId="20" fillId="0" borderId="2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14" fontId="20" fillId="0" borderId="2" xfId="0" applyNumberFormat="1" applyFont="1" applyBorder="1" applyAlignment="1">
      <alignment vertical="center"/>
    </xf>
    <xf numFmtId="177" fontId="20" fillId="0" borderId="4" xfId="0" applyNumberFormat="1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 applyAlignment="1">
      <alignment vertical="center"/>
    </xf>
    <xf numFmtId="14" fontId="20" fillId="0" borderId="8" xfId="0" applyNumberFormat="1" applyFont="1" applyBorder="1" applyAlignment="1">
      <alignment vertical="center"/>
    </xf>
    <xf numFmtId="177" fontId="20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14" fontId="20" fillId="0" borderId="7" xfId="0" applyNumberFormat="1" applyFont="1" applyBorder="1" applyAlignment="1">
      <alignment vertical="center"/>
    </xf>
    <xf numFmtId="177" fontId="20" fillId="0" borderId="9" xfId="0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7" xfId="0" applyFont="1" applyFill="1" applyBorder="1" applyAlignment="1">
      <alignment vertical="center"/>
    </xf>
    <xf numFmtId="14" fontId="20" fillId="3" borderId="8" xfId="0" applyNumberFormat="1" applyFont="1" applyFill="1" applyBorder="1" applyAlignment="1">
      <alignment vertical="center"/>
    </xf>
    <xf numFmtId="177" fontId="20" fillId="3" borderId="7" xfId="0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vertical="center"/>
    </xf>
    <xf numFmtId="177" fontId="20" fillId="3" borderId="9" xfId="0" applyNumberFormat="1" applyFont="1" applyFill="1" applyBorder="1" applyAlignment="1">
      <alignment vertical="center"/>
    </xf>
    <xf numFmtId="0" fontId="20" fillId="3" borderId="8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/>
    </xf>
    <xf numFmtId="14" fontId="20" fillId="0" borderId="8" xfId="0" applyNumberFormat="1" applyFont="1" applyFill="1" applyBorder="1" applyAlignment="1">
      <alignment vertical="center"/>
    </xf>
    <xf numFmtId="177" fontId="20" fillId="0" borderId="7" xfId="0" applyNumberFormat="1" applyFont="1" applyFill="1" applyBorder="1" applyAlignment="1">
      <alignment vertical="center"/>
    </xf>
    <xf numFmtId="0" fontId="20" fillId="0" borderId="7" xfId="0" applyFont="1" applyFill="1" applyBorder="1" applyAlignment="1">
      <alignment horizontal="center" vertical="center"/>
    </xf>
    <xf numFmtId="14" fontId="20" fillId="0" borderId="7" xfId="0" applyNumberFormat="1" applyFont="1" applyFill="1" applyBorder="1" applyAlignment="1">
      <alignment vertical="center"/>
    </xf>
    <xf numFmtId="177" fontId="20" fillId="0" borderId="9" xfId="0" applyNumberFormat="1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0" xfId="0" applyFont="1" applyFill="1"/>
    <xf numFmtId="0" fontId="20" fillId="0" borderId="18" xfId="0" applyFont="1" applyBorder="1"/>
    <xf numFmtId="0" fontId="20" fillId="0" borderId="11" xfId="0" applyFont="1" applyBorder="1"/>
    <xf numFmtId="14" fontId="20" fillId="0" borderId="12" xfId="0" applyNumberFormat="1" applyFont="1" applyBorder="1" applyAlignment="1">
      <alignment vertical="center"/>
    </xf>
    <xf numFmtId="177" fontId="20" fillId="0" borderId="11" xfId="0" applyNumberFormat="1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14" fontId="20" fillId="0" borderId="11" xfId="0" applyNumberFormat="1" applyFont="1" applyBorder="1" applyAlignment="1">
      <alignment vertical="center"/>
    </xf>
    <xf numFmtId="177" fontId="20" fillId="0" borderId="13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14" fontId="20" fillId="0" borderId="0" xfId="0" applyNumberFormat="1" applyFont="1" applyBorder="1" applyAlignment="1">
      <alignment vertical="center"/>
    </xf>
    <xf numFmtId="177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Alignment="1">
      <alignment vertical="center"/>
    </xf>
    <xf numFmtId="0" fontId="20" fillId="4" borderId="19" xfId="0" applyFont="1" applyFill="1" applyBorder="1" applyAlignment="1">
      <alignment horizontal="right" vertical="center"/>
    </xf>
    <xf numFmtId="14" fontId="20" fillId="4" borderId="20" xfId="0" applyNumberFormat="1" applyFont="1" applyFill="1" applyBorder="1" applyAlignment="1">
      <alignment vertical="center"/>
    </xf>
    <xf numFmtId="177" fontId="20" fillId="4" borderId="20" xfId="0" applyNumberFormat="1" applyFont="1" applyFill="1" applyBorder="1" applyAlignment="1">
      <alignment vertical="center"/>
    </xf>
    <xf numFmtId="0" fontId="20" fillId="4" borderId="20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vertical="center"/>
    </xf>
    <xf numFmtId="0" fontId="20" fillId="4" borderId="21" xfId="0" applyFont="1" applyFill="1" applyBorder="1" applyAlignment="1">
      <alignment vertical="center"/>
    </xf>
    <xf numFmtId="0" fontId="20" fillId="4" borderId="22" xfId="0" applyFont="1" applyFill="1" applyBorder="1" applyAlignment="1">
      <alignment horizontal="right" vertical="center"/>
    </xf>
    <xf numFmtId="14" fontId="20" fillId="4" borderId="23" xfId="0" applyNumberFormat="1" applyFont="1" applyFill="1" applyBorder="1" applyAlignment="1">
      <alignment vertical="center"/>
    </xf>
    <xf numFmtId="177" fontId="20" fillId="4" borderId="23" xfId="0" applyNumberFormat="1" applyFont="1" applyFill="1" applyBorder="1" applyAlignment="1">
      <alignment vertical="center"/>
    </xf>
    <xf numFmtId="0" fontId="20" fillId="4" borderId="23" xfId="0" applyFont="1" applyFill="1" applyBorder="1" applyAlignment="1">
      <alignment vertical="center"/>
    </xf>
    <xf numFmtId="0" fontId="20" fillId="4" borderId="24" xfId="0" applyFont="1" applyFill="1" applyBorder="1" applyAlignment="1">
      <alignment vertical="center"/>
    </xf>
    <xf numFmtId="0" fontId="20" fillId="4" borderId="23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right" vertical="center"/>
    </xf>
    <xf numFmtId="14" fontId="21" fillId="5" borderId="23" xfId="0" applyNumberFormat="1" applyFont="1" applyFill="1" applyBorder="1" applyAlignment="1">
      <alignment vertical="center"/>
    </xf>
    <xf numFmtId="177" fontId="20" fillId="5" borderId="23" xfId="0" applyNumberFormat="1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0" fillId="5" borderId="24" xfId="0" applyFont="1" applyFill="1" applyBorder="1" applyAlignment="1">
      <alignment vertical="center"/>
    </xf>
    <xf numFmtId="14" fontId="20" fillId="5" borderId="23" xfId="0" applyNumberFormat="1" applyFont="1" applyFill="1" applyBorder="1" applyAlignment="1">
      <alignment vertical="center"/>
    </xf>
    <xf numFmtId="0" fontId="20" fillId="5" borderId="23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right" vertical="center"/>
    </xf>
    <xf numFmtId="14" fontId="20" fillId="6" borderId="23" xfId="0" applyNumberFormat="1" applyFont="1" applyFill="1" applyBorder="1" applyAlignment="1">
      <alignment vertical="center"/>
    </xf>
    <xf numFmtId="177" fontId="20" fillId="6" borderId="23" xfId="0" applyNumberFormat="1" applyFont="1" applyFill="1" applyBorder="1" applyAlignment="1">
      <alignment vertical="center"/>
    </xf>
    <xf numFmtId="0" fontId="20" fillId="6" borderId="23" xfId="0" applyFont="1" applyFill="1" applyBorder="1" applyAlignment="1">
      <alignment vertical="center"/>
    </xf>
    <xf numFmtId="0" fontId="20" fillId="6" borderId="24" xfId="0" applyFont="1" applyFill="1" applyBorder="1" applyAlignment="1">
      <alignment vertical="center"/>
    </xf>
    <xf numFmtId="0" fontId="20" fillId="6" borderId="2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right" vertical="center"/>
    </xf>
    <xf numFmtId="14" fontId="20" fillId="2" borderId="16" xfId="0" applyNumberFormat="1" applyFont="1" applyFill="1" applyBorder="1" applyAlignment="1">
      <alignment vertical="center"/>
    </xf>
    <xf numFmtId="177" fontId="20" fillId="2" borderId="16" xfId="0" applyNumberFormat="1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0" fontId="20" fillId="0" borderId="0" xfId="0" applyFont="1" applyBorder="1" applyAlignment="1">
      <alignment horizontal="left" indent="1"/>
    </xf>
    <xf numFmtId="0" fontId="20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indent="3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 indent="1"/>
    </xf>
    <xf numFmtId="0" fontId="21" fillId="0" borderId="0" xfId="0" applyFont="1" applyAlignment="1">
      <alignment horizontal="left" indent="1"/>
    </xf>
    <xf numFmtId="0" fontId="20" fillId="0" borderId="0" xfId="0" applyFont="1" applyAlignment="1">
      <alignment horizontal="left" indent="1"/>
    </xf>
    <xf numFmtId="0" fontId="17" fillId="0" borderId="23" xfId="0" applyFont="1" applyFill="1" applyBorder="1" applyProtection="1">
      <protection hidden="1"/>
    </xf>
    <xf numFmtId="0" fontId="6" fillId="0" borderId="73" xfId="0" applyFont="1" applyBorder="1"/>
    <xf numFmtId="0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40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 textRotation="255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distributed" vertical="center" indent="2"/>
    </xf>
    <xf numFmtId="0" fontId="4" fillId="0" borderId="49" xfId="0" applyFont="1" applyBorder="1" applyAlignment="1">
      <alignment horizontal="distributed" vertical="center" indent="2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4" fillId="0" borderId="41" xfId="0" applyFont="1" applyBorder="1" applyAlignment="1" applyProtection="1">
      <alignment horizontal="left" vertical="center" indent="1"/>
      <protection locked="0"/>
    </xf>
    <xf numFmtId="0" fontId="4" fillId="0" borderId="47" xfId="0" applyFont="1" applyBorder="1" applyAlignment="1" applyProtection="1">
      <alignment horizontal="left" vertical="center" indent="1"/>
      <protection locked="0"/>
    </xf>
    <xf numFmtId="0" fontId="4" fillId="0" borderId="48" xfId="0" applyFont="1" applyBorder="1" applyAlignment="1" applyProtection="1">
      <alignment horizontal="left" vertical="center" indent="1"/>
      <protection locked="0"/>
    </xf>
    <xf numFmtId="0" fontId="4" fillId="0" borderId="50" xfId="0" applyFont="1" applyBorder="1" applyAlignment="1" applyProtection="1">
      <alignment horizontal="left" vertical="center" indent="1"/>
      <protection locked="0"/>
    </xf>
    <xf numFmtId="179" fontId="4" fillId="0" borderId="62" xfId="0" applyNumberFormat="1" applyFont="1" applyFill="1" applyBorder="1" applyAlignment="1">
      <alignment horizontal="center" vertical="center"/>
    </xf>
    <xf numFmtId="179" fontId="4" fillId="0" borderId="58" xfId="0" applyNumberFormat="1" applyFont="1" applyFill="1" applyBorder="1" applyAlignment="1">
      <alignment horizontal="center" vertical="center"/>
    </xf>
    <xf numFmtId="0" fontId="4" fillId="0" borderId="62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179" fontId="4" fillId="0" borderId="62" xfId="0" applyNumberFormat="1" applyFont="1" applyBorder="1" applyAlignment="1">
      <alignment horizontal="center" vertical="center"/>
    </xf>
    <xf numFmtId="179" fontId="4" fillId="0" borderId="63" xfId="0" applyNumberFormat="1" applyFont="1" applyBorder="1" applyAlignment="1">
      <alignment horizontal="center" vertical="center"/>
    </xf>
    <xf numFmtId="179" fontId="4" fillId="0" borderId="58" xfId="0" applyNumberFormat="1" applyFont="1" applyBorder="1" applyAlignment="1">
      <alignment horizontal="center" vertical="center"/>
    </xf>
    <xf numFmtId="179" fontId="4" fillId="0" borderId="65" xfId="0" applyNumberFormat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distributed" wrapText="1" shrinkToFit="1"/>
    </xf>
    <xf numFmtId="0" fontId="18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distributed" vertical="center" indent="2"/>
    </xf>
    <xf numFmtId="0" fontId="5" fillId="0" borderId="48" xfId="0" applyFont="1" applyBorder="1" applyAlignment="1">
      <alignment horizontal="distributed" vertical="center" indent="2"/>
    </xf>
    <xf numFmtId="0" fontId="5" fillId="0" borderId="49" xfId="0" applyFont="1" applyBorder="1" applyAlignment="1">
      <alignment horizontal="distributed" vertical="center" indent="2"/>
    </xf>
    <xf numFmtId="0" fontId="4" fillId="0" borderId="38" xfId="0" applyFont="1" applyBorder="1" applyAlignment="1" applyProtection="1">
      <alignment horizontal="left" vertical="center" indent="1"/>
      <protection locked="0"/>
    </xf>
    <xf numFmtId="0" fontId="4" fillId="0" borderId="37" xfId="0" applyFont="1" applyBorder="1" applyAlignment="1" applyProtection="1">
      <alignment horizontal="left" vertical="center" indent="1"/>
      <protection locked="0"/>
    </xf>
    <xf numFmtId="0" fontId="4" fillId="0" borderId="39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49" fontId="4" fillId="0" borderId="41" xfId="0" applyNumberFormat="1" applyFont="1" applyBorder="1" applyAlignment="1" applyProtection="1">
      <alignment horizontal="left" vertical="center" indent="1"/>
      <protection locked="0"/>
    </xf>
    <xf numFmtId="0" fontId="4" fillId="0" borderId="36" xfId="0" applyFont="1" applyBorder="1" applyAlignment="1">
      <alignment horizontal="distributed" vertical="center" indent="2"/>
    </xf>
    <xf numFmtId="0" fontId="4" fillId="0" borderId="57" xfId="0" applyFont="1" applyBorder="1" applyAlignment="1">
      <alignment horizontal="distributed" vertical="center" indent="2"/>
    </xf>
    <xf numFmtId="0" fontId="4" fillId="0" borderId="61" xfId="0" applyFont="1" applyFill="1" applyBorder="1" applyAlignment="1">
      <alignment horizontal="center" vertical="center" textRotation="255"/>
    </xf>
    <xf numFmtId="0" fontId="4" fillId="0" borderId="64" xfId="0" applyFont="1" applyFill="1" applyBorder="1" applyAlignment="1">
      <alignment horizontal="center" vertical="center" textRotation="255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6"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1298864</xdr:colOff>
      <xdr:row>2</xdr:row>
      <xdr:rowOff>134472</xdr:rowOff>
    </xdr:from>
    <xdr:to>
      <xdr:col>20</xdr:col>
      <xdr:colOff>481853</xdr:colOff>
      <xdr:row>9</xdr:row>
      <xdr:rowOff>51956</xdr:rowOff>
    </xdr:to>
    <xdr:sp macro="" textlink="">
      <xdr:nvSpPr>
        <xdr:cNvPr id="3" name="角丸四角形 2"/>
        <xdr:cNvSpPr/>
      </xdr:nvSpPr>
      <xdr:spPr bwMode="auto">
        <a:xfrm>
          <a:off x="7585364" y="775245"/>
          <a:ext cx="3235444" cy="1493438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締　切</a:t>
          </a:r>
          <a:endParaRPr kumimoji="1" lang="en-US" altLang="ja-JP" sz="20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申し込み、参加料振込み</a:t>
          </a:r>
          <a:endParaRPr kumimoji="1" lang="en-US" altLang="ja-JP" sz="16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平成２９年１月１３日（金）</a:t>
          </a:r>
          <a:endParaRPr lang="ja-JP" altLang="ja-JP" sz="16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508909</xdr:colOff>
      <xdr:row>64</xdr:row>
      <xdr:rowOff>130627</xdr:rowOff>
    </xdr:from>
    <xdr:to>
      <xdr:col>10</xdr:col>
      <xdr:colOff>258536</xdr:colOff>
      <xdr:row>71</xdr:row>
      <xdr:rowOff>66672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508909" y="7737020"/>
          <a:ext cx="6213020" cy="929366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517070</xdr:colOff>
      <xdr:row>50</xdr:row>
      <xdr:rowOff>127000</xdr:rowOff>
    </xdr:from>
    <xdr:to>
      <xdr:col>10</xdr:col>
      <xdr:colOff>244928</xdr:colOff>
      <xdr:row>63</xdr:row>
      <xdr:rowOff>63500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517070" y="5828393"/>
          <a:ext cx="6191251" cy="1705428"/>
        </a:xfrm>
        <a:prstGeom prst="bracketPair">
          <a:avLst>
            <a:gd name="adj" fmla="val 94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291193</xdr:colOff>
      <xdr:row>36</xdr:row>
      <xdr:rowOff>163285</xdr:rowOff>
    </xdr:from>
    <xdr:to>
      <xdr:col>14</xdr:col>
      <xdr:colOff>142875</xdr:colOff>
      <xdr:row>49</xdr:row>
      <xdr:rowOff>99786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291193" y="3687535"/>
          <a:ext cx="5947682" cy="2206626"/>
        </a:xfrm>
        <a:prstGeom prst="bracketPair">
          <a:avLst>
            <a:gd name="adj" fmla="val 94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l">
          <a:defRPr kumimoji="1" sz="12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tabSelected="1" zoomScale="70" zoomScaleNormal="70" workbookViewId="0">
      <selection activeCell="I29" sqref="I29"/>
    </sheetView>
  </sheetViews>
  <sheetFormatPr defaultColWidth="0" defaultRowHeight="14.25" zeroHeight="1" x14ac:dyDescent="0.15"/>
  <cols>
    <col min="1" max="1" width="5.25" style="2" customWidth="1"/>
    <col min="2" max="2" width="19.5" style="2" customWidth="1"/>
    <col min="3" max="3" width="21.625" style="2" customWidth="1"/>
    <col min="4" max="4" width="5.5" style="2" bestFit="1" customWidth="1"/>
    <col min="5" max="7" width="10.125" style="2" bestFit="1" customWidth="1"/>
    <col min="8" max="8" width="20" style="194" customWidth="1"/>
    <col min="9" max="10" width="8.375" style="2" customWidth="1"/>
    <col min="11" max="11" width="7.5" style="3" hidden="1" customWidth="1"/>
    <col min="12" max="12" width="7.625" style="3" hidden="1" customWidth="1"/>
    <col min="13" max="13" width="16.75" style="2" hidden="1" customWidth="1"/>
    <col min="14" max="14" width="5.625" style="1" hidden="1" customWidth="1"/>
    <col min="15" max="15" width="15.125" style="1" hidden="1" customWidth="1"/>
    <col min="16" max="16" width="4.875" style="1" hidden="1" customWidth="1"/>
    <col min="17" max="17" width="16.5" style="2" hidden="1" customWidth="1"/>
    <col min="18" max="18" width="9" style="2" hidden="1" customWidth="1"/>
    <col min="19" max="19" width="8.875" style="2" customWidth="1"/>
    <col min="20" max="21" width="7.5" style="2" customWidth="1"/>
    <col min="22" max="22" width="0.75" style="2" customWidth="1"/>
    <col min="23" max="23" width="9" style="2" hidden="1" customWidth="1"/>
    <col min="24" max="16384" width="9" style="2" hidden="1"/>
  </cols>
  <sheetData>
    <row r="1" spans="1:29" s="5" customFormat="1" ht="32.25" customHeight="1" x14ac:dyDescent="0.15">
      <c r="A1" s="223" t="s">
        <v>104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</row>
    <row r="2" spans="1:29" s="7" customFormat="1" ht="18" customHeight="1" x14ac:dyDescent="0.15">
      <c r="A2" s="28" t="s">
        <v>19</v>
      </c>
      <c r="B2" s="6" t="s">
        <v>41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s="7" customFormat="1" ht="18" customHeight="1" x14ac:dyDescent="0.15">
      <c r="A3" s="28" t="s">
        <v>18</v>
      </c>
      <c r="B3" s="6" t="s">
        <v>84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s="7" customFormat="1" ht="18" customHeight="1" x14ac:dyDescent="0.15">
      <c r="A4" s="28" t="s">
        <v>82</v>
      </c>
      <c r="B4" s="29" t="s">
        <v>42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7" customFormat="1" ht="18" customHeight="1" x14ac:dyDescent="0.15">
      <c r="A5" s="28" t="s">
        <v>83</v>
      </c>
      <c r="B5" s="222" t="s">
        <v>86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31"/>
      <c r="W5" s="31"/>
      <c r="X5" s="31"/>
      <c r="Y5" s="31"/>
      <c r="Z5" s="31"/>
      <c r="AA5" s="31"/>
      <c r="AB5" s="31"/>
      <c r="AC5" s="31"/>
    </row>
    <row r="6" spans="1:29" s="7" customFormat="1" ht="18" customHeight="1" x14ac:dyDescent="0.15">
      <c r="A6" s="30"/>
      <c r="B6" s="222" t="s">
        <v>124</v>
      </c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31"/>
      <c r="W6" s="31"/>
      <c r="X6" s="31"/>
      <c r="Y6" s="31"/>
      <c r="Z6" s="31"/>
      <c r="AA6" s="31"/>
      <c r="AB6" s="31"/>
      <c r="AC6" s="31"/>
    </row>
    <row r="7" spans="1:29" s="7" customFormat="1" ht="18" customHeight="1" x14ac:dyDescent="0.15">
      <c r="A7" s="30"/>
      <c r="B7" s="222" t="s">
        <v>103</v>
      </c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31"/>
      <c r="W7" s="31"/>
      <c r="X7" s="31"/>
      <c r="Y7" s="31"/>
      <c r="Z7" s="31"/>
      <c r="AA7" s="31"/>
      <c r="AB7" s="31"/>
      <c r="AC7" s="31"/>
    </row>
    <row r="8" spans="1:29" s="7" customFormat="1" ht="18" customHeight="1" x14ac:dyDescent="0.15">
      <c r="A8" s="30"/>
      <c r="B8" s="222" t="s">
        <v>73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31"/>
      <c r="W8" s="31"/>
      <c r="X8" s="31"/>
      <c r="Y8" s="31"/>
      <c r="Z8" s="31"/>
      <c r="AA8" s="31"/>
      <c r="AB8" s="31"/>
      <c r="AC8" s="31"/>
    </row>
    <row r="9" spans="1:29" s="7" customFormat="1" ht="18" customHeight="1" x14ac:dyDescent="0.15">
      <c r="A9" s="30"/>
      <c r="B9" s="222" t="s">
        <v>61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31"/>
      <c r="W9" s="31"/>
      <c r="X9" s="31"/>
      <c r="Y9" s="31"/>
      <c r="Z9" s="31"/>
      <c r="AA9" s="31"/>
      <c r="AB9" s="31"/>
      <c r="AC9" s="31"/>
    </row>
    <row r="10" spans="1:29" s="8" customFormat="1" ht="18" customHeight="1" x14ac:dyDescent="0.15">
      <c r="A10" s="32" t="s">
        <v>46</v>
      </c>
      <c r="B10" s="33"/>
      <c r="C10" s="195" t="s">
        <v>47</v>
      </c>
      <c r="D10" s="33"/>
      <c r="E10" s="33"/>
      <c r="F10" s="33"/>
      <c r="G10" s="33"/>
      <c r="H10" s="33"/>
      <c r="I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s="8" customFormat="1" ht="18" customHeight="1" x14ac:dyDescent="0.15">
      <c r="A11" s="32" t="s">
        <v>43</v>
      </c>
      <c r="B11" s="33"/>
      <c r="C11" s="195" t="s">
        <v>126</v>
      </c>
      <c r="D11" s="33"/>
      <c r="E11" s="33"/>
      <c r="F11" s="33"/>
      <c r="G11" s="33"/>
      <c r="H11" s="33"/>
      <c r="I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s="8" customFormat="1" ht="18" customHeight="1" x14ac:dyDescent="0.15">
      <c r="A12" s="32" t="s">
        <v>44</v>
      </c>
      <c r="B12" s="33"/>
      <c r="C12" s="40" t="s">
        <v>58</v>
      </c>
      <c r="D12" s="35"/>
      <c r="E12" s="33"/>
      <c r="F12" s="36"/>
      <c r="G12" s="33"/>
      <c r="H12" s="33"/>
      <c r="I12" s="33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s="8" customFormat="1" ht="18" customHeight="1" x14ac:dyDescent="0.15">
      <c r="A13" s="32" t="s">
        <v>45</v>
      </c>
      <c r="B13" s="33"/>
      <c r="C13" s="36" t="s">
        <v>105</v>
      </c>
      <c r="D13" s="33"/>
      <c r="E13" s="33"/>
      <c r="F13" s="33"/>
      <c r="G13" s="33"/>
      <c r="H13" s="33"/>
      <c r="I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s="9" customFormat="1" ht="13.5" x14ac:dyDescent="0.15">
      <c r="A14" s="37"/>
      <c r="B14" s="38"/>
      <c r="C14" s="196" t="s">
        <v>125</v>
      </c>
      <c r="D14" s="38"/>
      <c r="E14" s="38"/>
      <c r="F14" s="38"/>
      <c r="G14" s="38"/>
      <c r="H14" s="38"/>
      <c r="I14" s="38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</row>
    <row r="15" spans="1:29" s="9" customFormat="1" ht="13.5" x14ac:dyDescent="0.15">
      <c r="A15" s="37"/>
      <c r="B15" s="38"/>
      <c r="C15" s="40" t="s">
        <v>58</v>
      </c>
      <c r="D15" s="38"/>
      <c r="E15" s="38"/>
      <c r="F15" s="38"/>
      <c r="G15" s="38"/>
      <c r="H15" s="38"/>
      <c r="I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</row>
    <row r="16" spans="1:29" s="40" customFormat="1" thickBot="1" x14ac:dyDescent="0.2">
      <c r="C16" s="8"/>
      <c r="D16" s="8"/>
      <c r="E16" s="8"/>
      <c r="F16" s="8"/>
      <c r="G16" s="8"/>
      <c r="H16" s="8"/>
      <c r="I16" s="8"/>
      <c r="J16" s="8"/>
      <c r="K16" s="42"/>
      <c r="L16" s="42"/>
    </row>
    <row r="17" spans="1:21" s="40" customFormat="1" ht="17.25" customHeight="1" x14ac:dyDescent="0.15">
      <c r="A17" s="235" t="s">
        <v>0</v>
      </c>
      <c r="B17" s="236"/>
      <c r="C17" s="227"/>
      <c r="D17" s="228"/>
      <c r="E17" s="228"/>
      <c r="F17" s="228"/>
      <c r="G17" s="228"/>
      <c r="H17" s="228"/>
      <c r="I17" s="228"/>
      <c r="J17" s="229"/>
      <c r="K17" s="237" t="s">
        <v>68</v>
      </c>
      <c r="L17" s="214"/>
      <c r="M17" s="214"/>
      <c r="N17" s="214"/>
      <c r="O17" s="216" t="s">
        <v>69</v>
      </c>
      <c r="P17" s="218"/>
      <c r="Q17" s="218"/>
      <c r="R17" s="219"/>
      <c r="S17" s="22"/>
      <c r="T17" s="15" t="s">
        <v>31</v>
      </c>
      <c r="U17" s="16" t="s">
        <v>32</v>
      </c>
    </row>
    <row r="18" spans="1:21" s="40" customFormat="1" ht="17.25" customHeight="1" x14ac:dyDescent="0.15">
      <c r="A18" s="199" t="s">
        <v>20</v>
      </c>
      <c r="B18" s="200"/>
      <c r="C18" s="208"/>
      <c r="D18" s="209"/>
      <c r="E18" s="209"/>
      <c r="F18" s="209"/>
      <c r="G18" s="209"/>
      <c r="H18" s="209"/>
      <c r="I18" s="209"/>
      <c r="J18" s="210"/>
      <c r="K18" s="238"/>
      <c r="L18" s="215"/>
      <c r="M18" s="215"/>
      <c r="N18" s="215"/>
      <c r="O18" s="217"/>
      <c r="P18" s="220"/>
      <c r="Q18" s="220"/>
      <c r="R18" s="221"/>
      <c r="S18" s="23" t="s">
        <v>64</v>
      </c>
      <c r="T18" s="10">
        <f>SUMPRODUCT(($D$28:$D$72=$T$17)*($E$28:$E$72=$S18))+SUMPRODUCT(($D$28:$D$72=$T$17)*($F$28:$F$72=$S18))</f>
        <v>0</v>
      </c>
      <c r="U18" s="17">
        <f>SUMPRODUCT(($D$28:$D$72=$U$17)*($E$28:$E$72=$S18))+SUMPRODUCT(($D$28:$D$72=$U$17)*($F$28:$F$72=$S18))</f>
        <v>0</v>
      </c>
    </row>
    <row r="19" spans="1:21" s="40" customFormat="1" ht="17.25" customHeight="1" x14ac:dyDescent="0.15">
      <c r="A19" s="203" t="s">
        <v>26</v>
      </c>
      <c r="B19" s="43" t="s">
        <v>29</v>
      </c>
      <c r="C19" s="208"/>
      <c r="D19" s="209"/>
      <c r="E19" s="209"/>
      <c r="F19" s="230"/>
      <c r="G19" s="44" t="s">
        <v>28</v>
      </c>
      <c r="H19" s="208"/>
      <c r="I19" s="209"/>
      <c r="J19" s="210"/>
      <c r="K19" s="45" t="s">
        <v>70</v>
      </c>
      <c r="L19" s="46"/>
      <c r="M19" s="47"/>
      <c r="N19" s="47"/>
      <c r="O19" s="47"/>
      <c r="P19" s="47"/>
      <c r="Q19" s="47"/>
      <c r="R19" s="48"/>
      <c r="S19" s="24" t="s">
        <v>65</v>
      </c>
      <c r="T19" s="11">
        <f>SUMPRODUCT(($D$28:$D$72=$T$17)*($E$28:$E$72=$S19))+SUMPRODUCT(($D$28:$D$72=$T$17)*($F$28:$F$72=$S19))</f>
        <v>0</v>
      </c>
      <c r="U19" s="18">
        <f>SUMPRODUCT(($D$28:$D$72=$U$17)*($E$28:$E$72=$S19))+SUMPRODUCT(($D$28:$D$72=$U$17)*($F$28:$F$72=$S19))</f>
        <v>0</v>
      </c>
    </row>
    <row r="20" spans="1:21" s="40" customFormat="1" ht="17.25" customHeight="1" x14ac:dyDescent="0.15">
      <c r="A20" s="204"/>
      <c r="B20" s="49" t="s">
        <v>67</v>
      </c>
      <c r="C20" s="208"/>
      <c r="D20" s="209"/>
      <c r="E20" s="209"/>
      <c r="F20" s="209"/>
      <c r="G20" s="209"/>
      <c r="H20" s="209"/>
      <c r="I20" s="209"/>
      <c r="J20" s="210"/>
      <c r="K20" s="50"/>
      <c r="L20" s="51"/>
      <c r="M20" s="52"/>
      <c r="N20" s="52"/>
      <c r="O20" s="52"/>
      <c r="P20" s="52"/>
      <c r="Q20" s="52"/>
      <c r="R20" s="53"/>
      <c r="S20" s="24" t="s">
        <v>15</v>
      </c>
      <c r="T20" s="11">
        <f>SUMPRODUCT(($D$28:$D$72=$T$17)*($E$28:$E$72=$S20))+SUMPRODUCT(($D$28:$D$72=$T$17)*($F$28:$F$72=$S20))</f>
        <v>0</v>
      </c>
      <c r="U20" s="18">
        <f>SUMPRODUCT(($D$28:$D$72=$U$17)*($E$28:$E$72=$S20))+SUMPRODUCT(($D$28:$D$72=$U$17)*($F$28:$F$72=$S20))</f>
        <v>0</v>
      </c>
    </row>
    <row r="21" spans="1:21" s="40" customFormat="1" ht="17.25" customHeight="1" x14ac:dyDescent="0.15">
      <c r="A21" s="204"/>
      <c r="B21" s="49" t="s">
        <v>30</v>
      </c>
      <c r="C21" s="231"/>
      <c r="D21" s="232"/>
      <c r="E21" s="233"/>
      <c r="F21" s="201" t="s">
        <v>57</v>
      </c>
      <c r="G21" s="202"/>
      <c r="H21" s="231"/>
      <c r="I21" s="232"/>
      <c r="J21" s="234"/>
      <c r="K21" s="45" t="s">
        <v>71</v>
      </c>
      <c r="L21" s="46"/>
      <c r="M21" s="47"/>
      <c r="N21" s="47"/>
      <c r="O21" s="47"/>
      <c r="P21" s="47"/>
      <c r="Q21" s="47"/>
      <c r="R21" s="48"/>
      <c r="S21" s="25" t="s">
        <v>66</v>
      </c>
      <c r="T21" s="12">
        <f>SUMPRODUCT(($D$28:$D$72=$T$17)*($E$28:$E$72=$S21))+SUMPRODUCT(($D$28:$D$72=$T$17)*($F$28:$F$72=$S21))</f>
        <v>0</v>
      </c>
      <c r="U21" s="19">
        <f>SUMPRODUCT(($D$28:$D$72=$U$17)*($E$28:$E$72=$S21))+SUMPRODUCT(($D$28:$D$72=$U$17)*($F$28:$F$72=$S21))</f>
        <v>0</v>
      </c>
    </row>
    <row r="22" spans="1:21" s="40" customFormat="1" ht="17.25" customHeight="1" thickBot="1" x14ac:dyDescent="0.2">
      <c r="A22" s="204"/>
      <c r="B22" s="49" t="s">
        <v>48</v>
      </c>
      <c r="C22" s="231"/>
      <c r="D22" s="232"/>
      <c r="E22" s="232"/>
      <c r="F22" s="232"/>
      <c r="G22" s="232"/>
      <c r="H22" s="232"/>
      <c r="I22" s="232"/>
      <c r="J22" s="234"/>
      <c r="K22" s="50"/>
      <c r="L22" s="51"/>
      <c r="M22" s="52"/>
      <c r="N22" s="54"/>
      <c r="O22" s="52"/>
      <c r="P22" s="54"/>
      <c r="Q22" s="55"/>
      <c r="R22" s="56"/>
      <c r="S22" s="26" t="s">
        <v>52</v>
      </c>
      <c r="T22" s="20">
        <f>SUM(T18:T21)</f>
        <v>0</v>
      </c>
      <c r="U22" s="21">
        <f>SUM(U18:U21)</f>
        <v>0</v>
      </c>
    </row>
    <row r="23" spans="1:21" s="40" customFormat="1" ht="17.25" customHeight="1" x14ac:dyDescent="0.15">
      <c r="A23" s="205"/>
      <c r="B23" s="41" t="s">
        <v>85</v>
      </c>
      <c r="C23" s="208"/>
      <c r="D23" s="209"/>
      <c r="E23" s="209"/>
      <c r="F23" s="209"/>
      <c r="G23" s="209"/>
      <c r="H23" s="209"/>
      <c r="I23" s="209"/>
      <c r="J23" s="210"/>
      <c r="K23" s="45" t="s">
        <v>72</v>
      </c>
      <c r="L23" s="46"/>
      <c r="M23" s="47"/>
      <c r="N23" s="57"/>
      <c r="O23" s="58"/>
      <c r="P23" s="58"/>
      <c r="Q23" s="57"/>
      <c r="R23" s="59"/>
    </row>
    <row r="24" spans="1:21" s="40" customFormat="1" ht="17.25" customHeight="1" thickBot="1" x14ac:dyDescent="0.2">
      <c r="A24" s="206" t="s">
        <v>49</v>
      </c>
      <c r="B24" s="207"/>
      <c r="C24" s="96"/>
      <c r="D24" s="224" t="s">
        <v>50</v>
      </c>
      <c r="E24" s="225"/>
      <c r="F24" s="226"/>
      <c r="G24" s="211"/>
      <c r="H24" s="212"/>
      <c r="I24" s="212"/>
      <c r="J24" s="213"/>
      <c r="K24" s="60"/>
      <c r="L24" s="61"/>
      <c r="M24" s="62"/>
      <c r="N24" s="63"/>
      <c r="O24" s="64"/>
      <c r="P24" s="64"/>
      <c r="Q24" s="63"/>
      <c r="R24" s="65"/>
    </row>
    <row r="25" spans="1:21" s="40" customFormat="1" ht="17.25" customHeight="1" x14ac:dyDescent="0.15">
      <c r="A25" s="197" t="s">
        <v>51</v>
      </c>
      <c r="B25" s="198"/>
      <c r="C25" s="66">
        <f>SUM(G28:G72)</f>
        <v>0</v>
      </c>
      <c r="D25" s="197" t="s">
        <v>53</v>
      </c>
      <c r="E25" s="198"/>
      <c r="F25" s="67">
        <f>COUNTA(B28:B72)</f>
        <v>0</v>
      </c>
      <c r="G25" s="197" t="s">
        <v>54</v>
      </c>
      <c r="H25" s="198"/>
      <c r="I25" s="68">
        <f>COUNTA(E28:F72)</f>
        <v>0</v>
      </c>
      <c r="J25" s="69"/>
      <c r="K25" s="42"/>
      <c r="L25" s="42"/>
      <c r="N25" s="70"/>
      <c r="O25" s="71"/>
      <c r="P25" s="71"/>
      <c r="Q25" s="70"/>
      <c r="R25" s="70"/>
    </row>
    <row r="26" spans="1:21" s="40" customFormat="1" ht="40.5" customHeight="1" thickBot="1" x14ac:dyDescent="0.2">
      <c r="K26" s="42"/>
      <c r="L26" s="42"/>
      <c r="N26" s="72" t="s">
        <v>33</v>
      </c>
      <c r="P26" s="72" t="s">
        <v>34</v>
      </c>
      <c r="Q26" s="70"/>
      <c r="R26" s="70"/>
    </row>
    <row r="27" spans="1:21" s="40" customFormat="1" ht="27" x14ac:dyDescent="0.15">
      <c r="A27" s="73"/>
      <c r="B27" s="74" t="s">
        <v>40</v>
      </c>
      <c r="C27" s="13" t="s">
        <v>39</v>
      </c>
      <c r="D27" s="13" t="s">
        <v>38</v>
      </c>
      <c r="E27" s="13" t="s">
        <v>55</v>
      </c>
      <c r="F27" s="14" t="s">
        <v>56</v>
      </c>
      <c r="G27" s="75" t="s">
        <v>27</v>
      </c>
      <c r="H27" s="44" t="s">
        <v>60</v>
      </c>
      <c r="I27" s="2"/>
      <c r="J27" s="2"/>
      <c r="K27" s="76" t="s">
        <v>81</v>
      </c>
      <c r="L27" s="4" t="s">
        <v>20</v>
      </c>
      <c r="M27" s="77"/>
      <c r="N27" s="70" t="s">
        <v>13</v>
      </c>
      <c r="O27" s="71">
        <f>対象!$F$27</f>
        <v>35431</v>
      </c>
      <c r="P27" s="71" t="s">
        <v>36</v>
      </c>
      <c r="Q27" s="71">
        <v>7671</v>
      </c>
      <c r="R27" s="70" t="s">
        <v>31</v>
      </c>
    </row>
    <row r="28" spans="1:21" s="40" customFormat="1" ht="17.25" customHeight="1" x14ac:dyDescent="0.15">
      <c r="A28" s="78">
        <v>1</v>
      </c>
      <c r="B28" s="79"/>
      <c r="C28" s="80"/>
      <c r="D28" s="81"/>
      <c r="E28" s="81"/>
      <c r="F28" s="82"/>
      <c r="G28" s="83" t="str">
        <f>IF(B28="","",5000*COUNTA(E28:F28))</f>
        <v/>
      </c>
      <c r="H28" s="193" t="str">
        <f>IF(B28="","",IF($C28="","生年月日入力 ",IF($D28="","性別入力 ","")&amp;IF(AND(OR($C28&lt;$Q$27,$C28&gt;$Q$29),COUNTIF($E28,$N$27)&gt;0),$E28&amp;"資格なし ",IF(AND(OR($C28&lt;$O$28,$C28&gt;$Q$29),COUNTIF($E28,$N$28)&gt;0),$E28&amp;"資格なし ",IF(AND($C28&lt;$O$29,COUNTIF($E28,$N$29)&gt;0),$E28&amp;"資格なし ",IF(AND($C28&lt;$O$30,COUNTIF($E28,$N$30)&gt;0),$E28&amp;"資格なし ",""))))&amp;IF(AND(OR($C28&lt;$Q$27,$C28&gt;$Q$29),COUNTIF($F28,$N$27)&gt;0),$F28&amp;"資格なし ",IF(AND(OR($C28&lt;$O$28,$C28&gt;$Q$29),COUNTIF($F28,$N$28)&gt;0),$F28&amp;"資格なし ",IF(AND($C28&lt;$O$29,COUNTIF($F28,$N$29)&gt;0),$F28&amp;"資格なし ",IF(AND($C28&lt;$O$30,COUNTIF($F28,$N$30)&gt;0),$F28&amp;"資格なし ",""))))&amp;IF(E28="","",IF(E28=F28,"同カテゴリに申込できません",""))))</f>
        <v/>
      </c>
      <c r="I28" s="2"/>
      <c r="J28" s="2"/>
      <c r="K28" s="84" t="str">
        <f>IF($B28="","",$C$17)</f>
        <v/>
      </c>
      <c r="L28" s="85" t="str">
        <f>IF($B28="","",$C$18)</f>
        <v/>
      </c>
      <c r="M28" s="86" t="str">
        <f>IF(OR(AND(E28=$N$27,F28=$N$29),(AND(E28=$N$29,F28=$N$27))),"シニア・カデ","")</f>
        <v/>
      </c>
      <c r="N28" s="70" t="s">
        <v>14</v>
      </c>
      <c r="O28" s="71">
        <f>+対象!$C$28</f>
        <v>35432</v>
      </c>
      <c r="P28" s="71" t="s">
        <v>4</v>
      </c>
      <c r="Q28" s="71">
        <f>+対象!$F$30</f>
        <v>36526</v>
      </c>
      <c r="R28" s="70" t="s">
        <v>32</v>
      </c>
    </row>
    <row r="29" spans="1:21" s="40" customFormat="1" ht="17.25" customHeight="1" x14ac:dyDescent="0.15">
      <c r="A29" s="78">
        <v>2</v>
      </c>
      <c r="B29" s="79"/>
      <c r="C29" s="80"/>
      <c r="D29" s="81"/>
      <c r="E29" s="81"/>
      <c r="F29" s="82"/>
      <c r="G29" s="83" t="str">
        <f t="shared" ref="G29:G39" si="0">IF(B29="","",5000*COUNTA(E29:F29))</f>
        <v/>
      </c>
      <c r="H29" s="193" t="str">
        <f t="shared" ref="H29:H72" si="1">IF(B29="","",IF($C29="","生年月日入力 ",IF($D29="","性別入力 ","")&amp;IF(AND(OR($C29&lt;$Q$27,$C29&gt;$Q$29),COUNTIF($E29,$N$27)&gt;0),$E29&amp;"資格なし ",IF(AND(OR($C29&lt;$O$28,$C29&gt;$Q$29),COUNTIF($E29,$N$28)&gt;0),$E29&amp;"資格なし ",IF(AND($C29&lt;$O$29,COUNTIF($E29,$N$29)&gt;0),$E29&amp;"資格なし ",IF(AND($C29&lt;$O$30,COUNTIF($E29,$N$30)&gt;0),$E29&amp;"資格なし ",""))))&amp;IF(AND(OR($C29&lt;$Q$27,$C29&gt;$Q$29),COUNTIF($F29,$N$27)&gt;0),$F29&amp;"資格なし ",IF(AND(OR($C29&lt;$O$28,$C29&gt;$Q$29),COUNTIF($F29,$N$28)&gt;0),$F29&amp;"資格なし ",IF(AND($C29&lt;$O$29,COUNTIF($F29,$N$29)&gt;0),$F29&amp;"資格なし ",IF(AND($C29&lt;$O$30,COUNTIF($F29,$N$30)&gt;0),$F29&amp;"資格なし ",""))))&amp;IF(E29="","",IF(E29=F29,"同カテゴリに申込できません",""))))</f>
        <v/>
      </c>
      <c r="I29" s="2"/>
      <c r="J29" s="2"/>
      <c r="K29" s="84" t="str">
        <f t="shared" ref="K29:K70" si="2">IF($B29="","",$C$17)</f>
        <v/>
      </c>
      <c r="L29" s="85" t="str">
        <f t="shared" ref="L29:L72" si="3">IF($B29="","",$C$18)</f>
        <v/>
      </c>
      <c r="M29" s="86" t="str">
        <f t="shared" ref="M29:M72" si="4">IF(OR(AND(E29=$N$27,F29=$N$29),(AND(E29=$N$29,F29=$N$27))),"シニア・カデ","")</f>
        <v/>
      </c>
      <c r="N29" s="70" t="s">
        <v>15</v>
      </c>
      <c r="O29" s="71">
        <f>+対象!$C$31</f>
        <v>36527</v>
      </c>
      <c r="P29" s="71" t="s">
        <v>4</v>
      </c>
      <c r="Q29" s="71">
        <f>+対象!$F$34</f>
        <v>37987</v>
      </c>
      <c r="R29" s="70"/>
    </row>
    <row r="30" spans="1:21" s="40" customFormat="1" ht="17.25" customHeight="1" x14ac:dyDescent="0.15">
      <c r="A30" s="78">
        <v>3</v>
      </c>
      <c r="B30" s="79"/>
      <c r="C30" s="80"/>
      <c r="D30" s="81"/>
      <c r="E30" s="81"/>
      <c r="F30" s="82"/>
      <c r="G30" s="83" t="str">
        <f t="shared" si="0"/>
        <v/>
      </c>
      <c r="H30" s="193" t="str">
        <f t="shared" si="1"/>
        <v/>
      </c>
      <c r="I30" s="2"/>
      <c r="J30" s="2"/>
      <c r="K30" s="84" t="str">
        <f t="shared" si="2"/>
        <v/>
      </c>
      <c r="L30" s="85" t="str">
        <f t="shared" si="3"/>
        <v/>
      </c>
      <c r="M30" s="86" t="str">
        <f t="shared" si="4"/>
        <v/>
      </c>
      <c r="N30" s="70" t="s">
        <v>16</v>
      </c>
      <c r="O30" s="71">
        <f>+対象!$C$35</f>
        <v>37988</v>
      </c>
      <c r="P30" s="71" t="s">
        <v>35</v>
      </c>
      <c r="R30" s="70"/>
    </row>
    <row r="31" spans="1:21" s="40" customFormat="1" ht="17.25" customHeight="1" x14ac:dyDescent="0.15">
      <c r="A31" s="78">
        <v>4</v>
      </c>
      <c r="B31" s="79"/>
      <c r="C31" s="80"/>
      <c r="D31" s="81"/>
      <c r="E31" s="81"/>
      <c r="F31" s="82"/>
      <c r="G31" s="83" t="str">
        <f>IF(B31="","",5000*COUNTA(E31:F31))</f>
        <v/>
      </c>
      <c r="H31" s="193" t="str">
        <f t="shared" si="1"/>
        <v/>
      </c>
      <c r="I31" s="2"/>
      <c r="J31" s="2"/>
      <c r="K31" s="84" t="str">
        <f t="shared" si="2"/>
        <v/>
      </c>
      <c r="L31" s="85" t="str">
        <f t="shared" si="3"/>
        <v/>
      </c>
      <c r="M31" s="86" t="str">
        <f t="shared" si="4"/>
        <v/>
      </c>
      <c r="N31" s="70"/>
      <c r="O31" s="71"/>
      <c r="P31" s="71"/>
      <c r="Q31" s="71"/>
      <c r="R31" s="70"/>
    </row>
    <row r="32" spans="1:21" s="40" customFormat="1" ht="17.25" customHeight="1" x14ac:dyDescent="0.15">
      <c r="A32" s="78">
        <v>5</v>
      </c>
      <c r="B32" s="79"/>
      <c r="C32" s="80"/>
      <c r="D32" s="81"/>
      <c r="E32" s="81"/>
      <c r="F32" s="82"/>
      <c r="G32" s="83" t="str">
        <f t="shared" si="0"/>
        <v/>
      </c>
      <c r="H32" s="193" t="str">
        <f t="shared" si="1"/>
        <v/>
      </c>
      <c r="I32" s="2"/>
      <c r="J32" s="2"/>
      <c r="K32" s="84" t="str">
        <f t="shared" si="2"/>
        <v/>
      </c>
      <c r="L32" s="85" t="str">
        <f t="shared" si="3"/>
        <v/>
      </c>
      <c r="M32" s="86" t="str">
        <f t="shared" si="4"/>
        <v/>
      </c>
      <c r="N32" s="70" t="s">
        <v>31</v>
      </c>
      <c r="O32" s="70"/>
      <c r="P32" s="70"/>
      <c r="Q32" s="70"/>
      <c r="R32" s="70"/>
    </row>
    <row r="33" spans="1:18" s="40" customFormat="1" ht="17.25" customHeight="1" x14ac:dyDescent="0.15">
      <c r="A33" s="78">
        <v>6</v>
      </c>
      <c r="B33" s="79"/>
      <c r="C33" s="80"/>
      <c r="D33" s="81"/>
      <c r="E33" s="81"/>
      <c r="F33" s="82"/>
      <c r="G33" s="83" t="str">
        <f t="shared" si="0"/>
        <v/>
      </c>
      <c r="H33" s="193" t="str">
        <f t="shared" si="1"/>
        <v/>
      </c>
      <c r="I33" s="2"/>
      <c r="J33" s="2"/>
      <c r="K33" s="84" t="str">
        <f t="shared" si="2"/>
        <v/>
      </c>
      <c r="L33" s="85" t="str">
        <f t="shared" si="3"/>
        <v/>
      </c>
      <c r="M33" s="86" t="str">
        <f t="shared" si="4"/>
        <v/>
      </c>
      <c r="N33" s="70" t="s">
        <v>32</v>
      </c>
      <c r="O33" s="70"/>
      <c r="P33" s="70"/>
      <c r="Q33" s="70"/>
      <c r="R33" s="70"/>
    </row>
    <row r="34" spans="1:18" s="40" customFormat="1" ht="17.25" customHeight="1" x14ac:dyDescent="0.15">
      <c r="A34" s="78">
        <v>7</v>
      </c>
      <c r="B34" s="79"/>
      <c r="C34" s="80"/>
      <c r="D34" s="81"/>
      <c r="E34" s="81"/>
      <c r="F34" s="82"/>
      <c r="G34" s="83" t="str">
        <f t="shared" si="0"/>
        <v/>
      </c>
      <c r="H34" s="193" t="str">
        <f t="shared" si="1"/>
        <v/>
      </c>
      <c r="I34" s="2"/>
      <c r="J34" s="2"/>
      <c r="K34" s="84" t="str">
        <f t="shared" si="2"/>
        <v/>
      </c>
      <c r="L34" s="85" t="str">
        <f t="shared" si="3"/>
        <v/>
      </c>
      <c r="M34" s="86" t="str">
        <f t="shared" si="4"/>
        <v/>
      </c>
      <c r="N34" s="70"/>
      <c r="O34" s="70"/>
      <c r="P34" s="70"/>
      <c r="Q34" s="70"/>
      <c r="R34" s="70"/>
    </row>
    <row r="35" spans="1:18" s="40" customFormat="1" ht="17.25" customHeight="1" x14ac:dyDescent="0.15">
      <c r="A35" s="78">
        <v>8</v>
      </c>
      <c r="B35" s="79"/>
      <c r="C35" s="80"/>
      <c r="D35" s="81"/>
      <c r="E35" s="81"/>
      <c r="F35" s="82"/>
      <c r="G35" s="83" t="str">
        <f t="shared" si="0"/>
        <v/>
      </c>
      <c r="H35" s="193" t="str">
        <f t="shared" si="1"/>
        <v/>
      </c>
      <c r="I35" s="2"/>
      <c r="J35" s="2"/>
      <c r="K35" s="84" t="str">
        <f t="shared" si="2"/>
        <v/>
      </c>
      <c r="L35" s="85" t="str">
        <f t="shared" si="3"/>
        <v/>
      </c>
      <c r="M35" s="86" t="str">
        <f t="shared" si="4"/>
        <v/>
      </c>
      <c r="N35" s="70" t="s">
        <v>59</v>
      </c>
      <c r="O35" s="70"/>
      <c r="P35" s="70"/>
      <c r="Q35" s="70"/>
      <c r="R35" s="70"/>
    </row>
    <row r="36" spans="1:18" s="40" customFormat="1" ht="17.25" customHeight="1" x14ac:dyDescent="0.15">
      <c r="A36" s="78">
        <v>9</v>
      </c>
      <c r="B36" s="79"/>
      <c r="C36" s="80"/>
      <c r="D36" s="81"/>
      <c r="E36" s="81"/>
      <c r="F36" s="82"/>
      <c r="G36" s="83" t="str">
        <f t="shared" si="0"/>
        <v/>
      </c>
      <c r="H36" s="193" t="str">
        <f t="shared" si="1"/>
        <v/>
      </c>
      <c r="I36" s="2"/>
      <c r="J36" s="2"/>
      <c r="K36" s="84" t="str">
        <f t="shared" si="2"/>
        <v/>
      </c>
      <c r="L36" s="85" t="str">
        <f t="shared" si="3"/>
        <v/>
      </c>
      <c r="M36" s="86" t="str">
        <f t="shared" si="4"/>
        <v/>
      </c>
      <c r="N36" s="70"/>
      <c r="O36" s="70"/>
      <c r="P36" s="70"/>
      <c r="Q36" s="70"/>
      <c r="R36" s="70"/>
    </row>
    <row r="37" spans="1:18" s="40" customFormat="1" ht="17.25" customHeight="1" x14ac:dyDescent="0.15">
      <c r="A37" s="78">
        <v>10</v>
      </c>
      <c r="B37" s="79"/>
      <c r="C37" s="80"/>
      <c r="D37" s="81"/>
      <c r="E37" s="81"/>
      <c r="F37" s="82"/>
      <c r="G37" s="83" t="str">
        <f>IF(B37="","",5000*COUNTA(E37:F37))</f>
        <v/>
      </c>
      <c r="H37" s="193" t="str">
        <f t="shared" si="1"/>
        <v/>
      </c>
      <c r="I37" s="2"/>
      <c r="J37" s="2"/>
      <c r="K37" s="84" t="str">
        <f t="shared" si="2"/>
        <v/>
      </c>
      <c r="L37" s="85" t="str">
        <f t="shared" si="3"/>
        <v/>
      </c>
      <c r="M37" s="86" t="str">
        <f t="shared" si="4"/>
        <v/>
      </c>
      <c r="N37" s="70"/>
      <c r="O37" s="70"/>
      <c r="P37" s="70"/>
      <c r="Q37" s="70"/>
      <c r="R37" s="70"/>
    </row>
    <row r="38" spans="1:18" s="40" customFormat="1" ht="17.25" customHeight="1" x14ac:dyDescent="0.15">
      <c r="A38" s="78">
        <v>11</v>
      </c>
      <c r="B38" s="79"/>
      <c r="C38" s="80"/>
      <c r="D38" s="81"/>
      <c r="E38" s="81"/>
      <c r="F38" s="82"/>
      <c r="G38" s="83" t="str">
        <f t="shared" si="0"/>
        <v/>
      </c>
      <c r="H38" s="193" t="str">
        <f t="shared" si="1"/>
        <v/>
      </c>
      <c r="I38" s="2"/>
      <c r="J38" s="2"/>
      <c r="K38" s="84" t="str">
        <f t="shared" si="2"/>
        <v/>
      </c>
      <c r="L38" s="85" t="str">
        <f t="shared" si="3"/>
        <v/>
      </c>
      <c r="M38" s="86" t="str">
        <f t="shared" si="4"/>
        <v/>
      </c>
      <c r="N38" s="70"/>
      <c r="O38" s="70"/>
      <c r="P38" s="70"/>
      <c r="Q38" s="70"/>
      <c r="R38" s="70"/>
    </row>
    <row r="39" spans="1:18" s="40" customFormat="1" ht="17.25" customHeight="1" x14ac:dyDescent="0.15">
      <c r="A39" s="78">
        <v>12</v>
      </c>
      <c r="B39" s="79"/>
      <c r="C39" s="80"/>
      <c r="D39" s="81"/>
      <c r="E39" s="81"/>
      <c r="F39" s="82"/>
      <c r="G39" s="83" t="str">
        <f t="shared" si="0"/>
        <v/>
      </c>
      <c r="H39" s="193" t="str">
        <f t="shared" si="1"/>
        <v/>
      </c>
      <c r="I39" s="2"/>
      <c r="J39" s="2"/>
      <c r="K39" s="84" t="str">
        <f t="shared" si="2"/>
        <v/>
      </c>
      <c r="L39" s="85" t="str">
        <f t="shared" si="3"/>
        <v/>
      </c>
      <c r="M39" s="86" t="str">
        <f t="shared" si="4"/>
        <v/>
      </c>
      <c r="N39" s="70"/>
      <c r="O39" s="70"/>
      <c r="P39" s="70"/>
      <c r="Q39" s="70"/>
      <c r="R39" s="70"/>
    </row>
    <row r="40" spans="1:18" s="40" customFormat="1" ht="17.25" customHeight="1" x14ac:dyDescent="0.15">
      <c r="A40" s="78">
        <v>13</v>
      </c>
      <c r="B40" s="79"/>
      <c r="C40" s="80"/>
      <c r="D40" s="81"/>
      <c r="E40" s="81"/>
      <c r="F40" s="82"/>
      <c r="G40" s="83" t="str">
        <f t="shared" ref="G40:G66" si="5">IF(B40="","",5000*COUNTA(E40:F40))</f>
        <v/>
      </c>
      <c r="H40" s="193" t="str">
        <f t="shared" si="1"/>
        <v/>
      </c>
      <c r="I40" s="2"/>
      <c r="J40" s="2"/>
      <c r="K40" s="84" t="str">
        <f t="shared" si="2"/>
        <v/>
      </c>
      <c r="L40" s="85" t="str">
        <f t="shared" si="3"/>
        <v/>
      </c>
      <c r="M40" s="86" t="str">
        <f t="shared" si="4"/>
        <v/>
      </c>
      <c r="N40" s="70"/>
      <c r="O40" s="70"/>
      <c r="P40" s="70"/>
      <c r="Q40" s="70"/>
      <c r="R40" s="70"/>
    </row>
    <row r="41" spans="1:18" s="40" customFormat="1" ht="17.25" customHeight="1" x14ac:dyDescent="0.15">
      <c r="A41" s="78">
        <v>14</v>
      </c>
      <c r="B41" s="79"/>
      <c r="C41" s="80"/>
      <c r="D41" s="81"/>
      <c r="E41" s="81"/>
      <c r="F41" s="82"/>
      <c r="G41" s="83" t="str">
        <f t="shared" si="5"/>
        <v/>
      </c>
      <c r="H41" s="193" t="str">
        <f t="shared" si="1"/>
        <v/>
      </c>
      <c r="I41" s="2"/>
      <c r="J41" s="2"/>
      <c r="K41" s="84" t="str">
        <f t="shared" si="2"/>
        <v/>
      </c>
      <c r="L41" s="85" t="str">
        <f t="shared" si="3"/>
        <v/>
      </c>
      <c r="M41" s="86" t="str">
        <f t="shared" si="4"/>
        <v/>
      </c>
      <c r="N41" s="70"/>
      <c r="O41" s="70"/>
      <c r="P41" s="70"/>
      <c r="Q41" s="70"/>
      <c r="R41" s="70"/>
    </row>
    <row r="42" spans="1:18" s="40" customFormat="1" ht="17.25" customHeight="1" x14ac:dyDescent="0.15">
      <c r="A42" s="78">
        <v>15</v>
      </c>
      <c r="B42" s="79"/>
      <c r="C42" s="80"/>
      <c r="D42" s="81"/>
      <c r="E42" s="81"/>
      <c r="F42" s="82"/>
      <c r="G42" s="83" t="str">
        <f t="shared" si="5"/>
        <v/>
      </c>
      <c r="H42" s="193" t="str">
        <f t="shared" si="1"/>
        <v/>
      </c>
      <c r="I42" s="2"/>
      <c r="J42" s="2"/>
      <c r="K42" s="84" t="str">
        <f t="shared" si="2"/>
        <v/>
      </c>
      <c r="L42" s="85" t="str">
        <f t="shared" si="3"/>
        <v/>
      </c>
      <c r="M42" s="86" t="str">
        <f t="shared" si="4"/>
        <v/>
      </c>
      <c r="N42" s="70"/>
      <c r="O42" s="70"/>
      <c r="P42" s="70"/>
      <c r="Q42" s="70"/>
      <c r="R42" s="70"/>
    </row>
    <row r="43" spans="1:18" s="40" customFormat="1" ht="17.25" customHeight="1" x14ac:dyDescent="0.15">
      <c r="A43" s="78">
        <v>16</v>
      </c>
      <c r="B43" s="79"/>
      <c r="C43" s="80"/>
      <c r="D43" s="81"/>
      <c r="E43" s="81"/>
      <c r="F43" s="82"/>
      <c r="G43" s="83" t="str">
        <f t="shared" si="5"/>
        <v/>
      </c>
      <c r="H43" s="193" t="str">
        <f t="shared" si="1"/>
        <v/>
      </c>
      <c r="I43" s="2"/>
      <c r="J43" s="2"/>
      <c r="K43" s="84" t="str">
        <f t="shared" si="2"/>
        <v/>
      </c>
      <c r="L43" s="85" t="str">
        <f t="shared" si="3"/>
        <v/>
      </c>
      <c r="M43" s="86" t="str">
        <f t="shared" si="4"/>
        <v/>
      </c>
      <c r="N43" s="70"/>
      <c r="O43" s="70"/>
      <c r="P43" s="70"/>
      <c r="Q43" s="70"/>
      <c r="R43" s="70"/>
    </row>
    <row r="44" spans="1:18" s="40" customFormat="1" ht="17.25" customHeight="1" x14ac:dyDescent="0.15">
      <c r="A44" s="78">
        <v>17</v>
      </c>
      <c r="B44" s="79"/>
      <c r="C44" s="80"/>
      <c r="D44" s="81"/>
      <c r="E44" s="81"/>
      <c r="F44" s="82"/>
      <c r="G44" s="83" t="str">
        <f t="shared" si="5"/>
        <v/>
      </c>
      <c r="H44" s="193" t="str">
        <f t="shared" si="1"/>
        <v/>
      </c>
      <c r="I44" s="2"/>
      <c r="J44" s="2"/>
      <c r="K44" s="84" t="str">
        <f t="shared" si="2"/>
        <v/>
      </c>
      <c r="L44" s="85" t="str">
        <f t="shared" si="3"/>
        <v/>
      </c>
      <c r="M44" s="86" t="str">
        <f t="shared" si="4"/>
        <v/>
      </c>
      <c r="N44" s="70"/>
      <c r="O44" s="70"/>
      <c r="P44" s="70"/>
      <c r="Q44" s="70"/>
      <c r="R44" s="70"/>
    </row>
    <row r="45" spans="1:18" s="40" customFormat="1" ht="17.25" customHeight="1" x14ac:dyDescent="0.15">
      <c r="A45" s="78">
        <v>18</v>
      </c>
      <c r="B45" s="79"/>
      <c r="C45" s="80"/>
      <c r="D45" s="81"/>
      <c r="E45" s="81"/>
      <c r="F45" s="82"/>
      <c r="G45" s="83" t="str">
        <f t="shared" si="5"/>
        <v/>
      </c>
      <c r="H45" s="193" t="str">
        <f t="shared" si="1"/>
        <v/>
      </c>
      <c r="I45" s="2"/>
      <c r="J45" s="2"/>
      <c r="K45" s="84" t="str">
        <f t="shared" si="2"/>
        <v/>
      </c>
      <c r="L45" s="85" t="str">
        <f t="shared" si="3"/>
        <v/>
      </c>
      <c r="M45" s="86" t="str">
        <f t="shared" si="4"/>
        <v/>
      </c>
      <c r="N45" s="70"/>
      <c r="O45" s="70"/>
      <c r="P45" s="70"/>
      <c r="Q45" s="70"/>
      <c r="R45" s="70"/>
    </row>
    <row r="46" spans="1:18" s="40" customFormat="1" ht="17.25" customHeight="1" x14ac:dyDescent="0.15">
      <c r="A46" s="78">
        <v>19</v>
      </c>
      <c r="B46" s="79"/>
      <c r="C46" s="80"/>
      <c r="D46" s="81"/>
      <c r="E46" s="81"/>
      <c r="F46" s="82"/>
      <c r="G46" s="83" t="str">
        <f t="shared" si="5"/>
        <v/>
      </c>
      <c r="H46" s="193" t="str">
        <f t="shared" si="1"/>
        <v/>
      </c>
      <c r="I46" s="2"/>
      <c r="J46" s="2"/>
      <c r="K46" s="84" t="str">
        <f t="shared" si="2"/>
        <v/>
      </c>
      <c r="L46" s="85" t="str">
        <f t="shared" si="3"/>
        <v/>
      </c>
      <c r="M46" s="86" t="str">
        <f t="shared" si="4"/>
        <v/>
      </c>
      <c r="N46" s="70"/>
    </row>
    <row r="47" spans="1:18" s="40" customFormat="1" ht="17.25" customHeight="1" x14ac:dyDescent="0.15">
      <c r="A47" s="78">
        <v>20</v>
      </c>
      <c r="B47" s="79"/>
      <c r="C47" s="80"/>
      <c r="D47" s="81"/>
      <c r="E47" s="81"/>
      <c r="F47" s="82"/>
      <c r="G47" s="83" t="str">
        <f t="shared" si="5"/>
        <v/>
      </c>
      <c r="H47" s="193" t="str">
        <f t="shared" si="1"/>
        <v/>
      </c>
      <c r="I47" s="2"/>
      <c r="J47" s="2"/>
      <c r="K47" s="84" t="str">
        <f t="shared" si="2"/>
        <v/>
      </c>
      <c r="L47" s="85" t="str">
        <f t="shared" si="3"/>
        <v/>
      </c>
      <c r="M47" s="86" t="str">
        <f t="shared" si="4"/>
        <v/>
      </c>
    </row>
    <row r="48" spans="1:18" s="40" customFormat="1" ht="17.25" customHeight="1" x14ac:dyDescent="0.15">
      <c r="A48" s="78">
        <v>21</v>
      </c>
      <c r="B48" s="79"/>
      <c r="C48" s="80"/>
      <c r="D48" s="81"/>
      <c r="E48" s="81"/>
      <c r="F48" s="82"/>
      <c r="G48" s="83" t="str">
        <f t="shared" si="5"/>
        <v/>
      </c>
      <c r="H48" s="193" t="str">
        <f t="shared" si="1"/>
        <v/>
      </c>
      <c r="I48" s="2"/>
      <c r="J48" s="2"/>
      <c r="K48" s="84" t="str">
        <f t="shared" si="2"/>
        <v/>
      </c>
      <c r="L48" s="85" t="str">
        <f t="shared" si="3"/>
        <v/>
      </c>
      <c r="M48" s="86" t="str">
        <f t="shared" si="4"/>
        <v/>
      </c>
    </row>
    <row r="49" spans="1:13" s="40" customFormat="1" ht="17.25" customHeight="1" x14ac:dyDescent="0.15">
      <c r="A49" s="78">
        <v>22</v>
      </c>
      <c r="B49" s="79"/>
      <c r="C49" s="80"/>
      <c r="D49" s="81"/>
      <c r="E49" s="81"/>
      <c r="F49" s="82"/>
      <c r="G49" s="83" t="str">
        <f t="shared" si="5"/>
        <v/>
      </c>
      <c r="H49" s="193" t="str">
        <f t="shared" si="1"/>
        <v/>
      </c>
      <c r="I49" s="2"/>
      <c r="J49" s="2"/>
      <c r="K49" s="84" t="str">
        <f t="shared" si="2"/>
        <v/>
      </c>
      <c r="L49" s="85" t="str">
        <f t="shared" si="3"/>
        <v/>
      </c>
      <c r="M49" s="86" t="str">
        <f t="shared" si="4"/>
        <v/>
      </c>
    </row>
    <row r="50" spans="1:13" s="40" customFormat="1" ht="17.25" customHeight="1" x14ac:dyDescent="0.15">
      <c r="A50" s="78">
        <v>23</v>
      </c>
      <c r="B50" s="79"/>
      <c r="C50" s="80"/>
      <c r="D50" s="81"/>
      <c r="E50" s="81"/>
      <c r="F50" s="82"/>
      <c r="G50" s="83" t="str">
        <f t="shared" si="5"/>
        <v/>
      </c>
      <c r="H50" s="193" t="str">
        <f t="shared" si="1"/>
        <v/>
      </c>
      <c r="I50" s="2"/>
      <c r="J50" s="2"/>
      <c r="K50" s="84" t="str">
        <f t="shared" si="2"/>
        <v/>
      </c>
      <c r="L50" s="85" t="str">
        <f t="shared" si="3"/>
        <v/>
      </c>
      <c r="M50" s="86" t="str">
        <f t="shared" si="4"/>
        <v/>
      </c>
    </row>
    <row r="51" spans="1:13" s="40" customFormat="1" ht="17.25" customHeight="1" x14ac:dyDescent="0.15">
      <c r="A51" s="78">
        <v>24</v>
      </c>
      <c r="B51" s="79"/>
      <c r="C51" s="80"/>
      <c r="D51" s="81"/>
      <c r="E51" s="81"/>
      <c r="F51" s="82"/>
      <c r="G51" s="83" t="str">
        <f t="shared" si="5"/>
        <v/>
      </c>
      <c r="H51" s="193" t="str">
        <f t="shared" si="1"/>
        <v/>
      </c>
      <c r="I51" s="2"/>
      <c r="J51" s="2"/>
      <c r="K51" s="84" t="str">
        <f t="shared" si="2"/>
        <v/>
      </c>
      <c r="L51" s="85" t="str">
        <f t="shared" si="3"/>
        <v/>
      </c>
      <c r="M51" s="86" t="str">
        <f t="shared" si="4"/>
        <v/>
      </c>
    </row>
    <row r="52" spans="1:13" s="40" customFormat="1" ht="17.25" customHeight="1" x14ac:dyDescent="0.15">
      <c r="A52" s="78">
        <v>25</v>
      </c>
      <c r="B52" s="79"/>
      <c r="C52" s="80"/>
      <c r="D52" s="81"/>
      <c r="E52" s="81"/>
      <c r="F52" s="82"/>
      <c r="G52" s="83" t="str">
        <f t="shared" si="5"/>
        <v/>
      </c>
      <c r="H52" s="193" t="str">
        <f t="shared" si="1"/>
        <v/>
      </c>
      <c r="I52" s="2"/>
      <c r="J52" s="2"/>
      <c r="K52" s="84" t="str">
        <f t="shared" si="2"/>
        <v/>
      </c>
      <c r="L52" s="85" t="str">
        <f t="shared" si="3"/>
        <v/>
      </c>
      <c r="M52" s="86" t="str">
        <f t="shared" si="4"/>
        <v/>
      </c>
    </row>
    <row r="53" spans="1:13" s="40" customFormat="1" ht="17.25" customHeight="1" x14ac:dyDescent="0.15">
      <c r="A53" s="78">
        <v>26</v>
      </c>
      <c r="B53" s="79"/>
      <c r="C53" s="80"/>
      <c r="D53" s="81"/>
      <c r="E53" s="81"/>
      <c r="F53" s="82"/>
      <c r="G53" s="83" t="str">
        <f t="shared" si="5"/>
        <v/>
      </c>
      <c r="H53" s="193" t="str">
        <f t="shared" si="1"/>
        <v/>
      </c>
      <c r="I53" s="2"/>
      <c r="J53" s="2"/>
      <c r="K53" s="84" t="str">
        <f t="shared" si="2"/>
        <v/>
      </c>
      <c r="L53" s="85" t="str">
        <f t="shared" si="3"/>
        <v/>
      </c>
      <c r="M53" s="86" t="str">
        <f t="shared" si="4"/>
        <v/>
      </c>
    </row>
    <row r="54" spans="1:13" s="40" customFormat="1" ht="17.25" customHeight="1" x14ac:dyDescent="0.15">
      <c r="A54" s="78">
        <v>27</v>
      </c>
      <c r="B54" s="79"/>
      <c r="C54" s="80"/>
      <c r="D54" s="81"/>
      <c r="E54" s="81"/>
      <c r="F54" s="82"/>
      <c r="G54" s="83" t="str">
        <f t="shared" si="5"/>
        <v/>
      </c>
      <c r="H54" s="193" t="str">
        <f t="shared" si="1"/>
        <v/>
      </c>
      <c r="I54" s="2"/>
      <c r="J54" s="2"/>
      <c r="K54" s="84" t="str">
        <f t="shared" si="2"/>
        <v/>
      </c>
      <c r="L54" s="85" t="str">
        <f t="shared" si="3"/>
        <v/>
      </c>
      <c r="M54" s="86" t="str">
        <f t="shared" si="4"/>
        <v/>
      </c>
    </row>
    <row r="55" spans="1:13" s="40" customFormat="1" ht="17.25" customHeight="1" x14ac:dyDescent="0.15">
      <c r="A55" s="78">
        <v>28</v>
      </c>
      <c r="B55" s="79"/>
      <c r="C55" s="80"/>
      <c r="D55" s="81"/>
      <c r="E55" s="81"/>
      <c r="F55" s="82"/>
      <c r="G55" s="83" t="str">
        <f t="shared" ref="G55:G57" si="6">IF(B55="","",5000*COUNTA(E55:F55))</f>
        <v/>
      </c>
      <c r="H55" s="193" t="str">
        <f t="shared" si="1"/>
        <v/>
      </c>
      <c r="I55" s="2"/>
      <c r="J55" s="2"/>
      <c r="K55" s="84" t="str">
        <f t="shared" si="2"/>
        <v/>
      </c>
      <c r="L55" s="85" t="str">
        <f t="shared" si="3"/>
        <v/>
      </c>
      <c r="M55" s="86" t="str">
        <f t="shared" si="4"/>
        <v/>
      </c>
    </row>
    <row r="56" spans="1:13" s="40" customFormat="1" ht="17.25" customHeight="1" x14ac:dyDescent="0.15">
      <c r="A56" s="78">
        <v>29</v>
      </c>
      <c r="B56" s="79"/>
      <c r="C56" s="80"/>
      <c r="D56" s="81"/>
      <c r="E56" s="81"/>
      <c r="F56" s="82"/>
      <c r="G56" s="83" t="str">
        <f t="shared" si="6"/>
        <v/>
      </c>
      <c r="H56" s="193" t="str">
        <f t="shared" si="1"/>
        <v/>
      </c>
      <c r="I56" s="2"/>
      <c r="J56" s="2"/>
      <c r="K56" s="84" t="str">
        <f t="shared" si="2"/>
        <v/>
      </c>
      <c r="L56" s="85" t="str">
        <f t="shared" si="3"/>
        <v/>
      </c>
      <c r="M56" s="86" t="str">
        <f t="shared" si="4"/>
        <v/>
      </c>
    </row>
    <row r="57" spans="1:13" s="40" customFormat="1" ht="17.25" customHeight="1" x14ac:dyDescent="0.15">
      <c r="A57" s="78">
        <v>30</v>
      </c>
      <c r="B57" s="79"/>
      <c r="C57" s="80"/>
      <c r="D57" s="81"/>
      <c r="E57" s="81"/>
      <c r="F57" s="82"/>
      <c r="G57" s="83" t="str">
        <f t="shared" si="6"/>
        <v/>
      </c>
      <c r="H57" s="193" t="str">
        <f t="shared" si="1"/>
        <v/>
      </c>
      <c r="I57" s="2"/>
      <c r="J57" s="2"/>
      <c r="K57" s="84" t="str">
        <f t="shared" si="2"/>
        <v/>
      </c>
      <c r="L57" s="85" t="str">
        <f t="shared" si="3"/>
        <v/>
      </c>
      <c r="M57" s="86" t="str">
        <f t="shared" si="4"/>
        <v/>
      </c>
    </row>
    <row r="58" spans="1:13" s="40" customFormat="1" ht="17.25" customHeight="1" x14ac:dyDescent="0.15">
      <c r="A58" s="78">
        <v>31</v>
      </c>
      <c r="B58" s="79"/>
      <c r="C58" s="80"/>
      <c r="D58" s="81"/>
      <c r="E58" s="81"/>
      <c r="F58" s="82"/>
      <c r="G58" s="83" t="str">
        <f t="shared" si="5"/>
        <v/>
      </c>
      <c r="H58" s="193" t="str">
        <f t="shared" si="1"/>
        <v/>
      </c>
      <c r="I58" s="2"/>
      <c r="J58" s="2"/>
      <c r="K58" s="84" t="str">
        <f t="shared" si="2"/>
        <v/>
      </c>
      <c r="L58" s="85" t="str">
        <f t="shared" si="3"/>
        <v/>
      </c>
      <c r="M58" s="86" t="str">
        <f t="shared" si="4"/>
        <v/>
      </c>
    </row>
    <row r="59" spans="1:13" s="40" customFormat="1" ht="17.25" customHeight="1" x14ac:dyDescent="0.15">
      <c r="A59" s="78">
        <v>32</v>
      </c>
      <c r="B59" s="79"/>
      <c r="C59" s="80"/>
      <c r="D59" s="81"/>
      <c r="E59" s="81"/>
      <c r="F59" s="82"/>
      <c r="G59" s="83" t="str">
        <f t="shared" si="5"/>
        <v/>
      </c>
      <c r="H59" s="193" t="str">
        <f t="shared" si="1"/>
        <v/>
      </c>
      <c r="I59" s="2"/>
      <c r="J59" s="2"/>
      <c r="K59" s="84" t="str">
        <f t="shared" si="2"/>
        <v/>
      </c>
      <c r="L59" s="85" t="str">
        <f t="shared" si="3"/>
        <v/>
      </c>
      <c r="M59" s="86" t="str">
        <f t="shared" si="4"/>
        <v/>
      </c>
    </row>
    <row r="60" spans="1:13" s="40" customFormat="1" ht="17.25" customHeight="1" x14ac:dyDescent="0.15">
      <c r="A60" s="78">
        <v>33</v>
      </c>
      <c r="B60" s="79"/>
      <c r="C60" s="80"/>
      <c r="D60" s="81"/>
      <c r="E60" s="81"/>
      <c r="F60" s="82"/>
      <c r="G60" s="83" t="str">
        <f t="shared" si="5"/>
        <v/>
      </c>
      <c r="H60" s="193" t="str">
        <f t="shared" si="1"/>
        <v/>
      </c>
      <c r="I60" s="2"/>
      <c r="J60" s="2"/>
      <c r="K60" s="84" t="str">
        <f t="shared" si="2"/>
        <v/>
      </c>
      <c r="L60" s="85" t="str">
        <f t="shared" si="3"/>
        <v/>
      </c>
      <c r="M60" s="86" t="str">
        <f t="shared" si="4"/>
        <v/>
      </c>
    </row>
    <row r="61" spans="1:13" s="40" customFormat="1" ht="17.25" customHeight="1" x14ac:dyDescent="0.15">
      <c r="A61" s="78">
        <v>34</v>
      </c>
      <c r="B61" s="79"/>
      <c r="C61" s="80"/>
      <c r="D61" s="81"/>
      <c r="E61" s="81"/>
      <c r="F61" s="82"/>
      <c r="G61" s="83" t="str">
        <f t="shared" si="5"/>
        <v/>
      </c>
      <c r="H61" s="193" t="str">
        <f t="shared" si="1"/>
        <v/>
      </c>
      <c r="I61" s="2"/>
      <c r="J61" s="2"/>
      <c r="K61" s="84" t="str">
        <f t="shared" si="2"/>
        <v/>
      </c>
      <c r="L61" s="85" t="str">
        <f t="shared" si="3"/>
        <v/>
      </c>
      <c r="M61" s="86" t="str">
        <f t="shared" si="4"/>
        <v/>
      </c>
    </row>
    <row r="62" spans="1:13" s="40" customFormat="1" ht="17.25" customHeight="1" x14ac:dyDescent="0.15">
      <c r="A62" s="78">
        <v>35</v>
      </c>
      <c r="B62" s="79"/>
      <c r="C62" s="80"/>
      <c r="D62" s="81"/>
      <c r="E62" s="81"/>
      <c r="F62" s="82"/>
      <c r="G62" s="83" t="str">
        <f t="shared" si="5"/>
        <v/>
      </c>
      <c r="H62" s="193" t="str">
        <f t="shared" si="1"/>
        <v/>
      </c>
      <c r="I62" s="2"/>
      <c r="J62" s="2"/>
      <c r="K62" s="84" t="str">
        <f t="shared" si="2"/>
        <v/>
      </c>
      <c r="L62" s="85" t="str">
        <f t="shared" si="3"/>
        <v/>
      </c>
      <c r="M62" s="86" t="str">
        <f t="shared" si="4"/>
        <v/>
      </c>
    </row>
    <row r="63" spans="1:13" s="40" customFormat="1" ht="17.25" customHeight="1" x14ac:dyDescent="0.15">
      <c r="A63" s="78">
        <v>36</v>
      </c>
      <c r="B63" s="79"/>
      <c r="C63" s="87"/>
      <c r="D63" s="81"/>
      <c r="E63" s="81"/>
      <c r="F63" s="82"/>
      <c r="G63" s="83" t="str">
        <f t="shared" si="5"/>
        <v/>
      </c>
      <c r="H63" s="193" t="str">
        <f t="shared" si="1"/>
        <v/>
      </c>
      <c r="I63" s="2"/>
      <c r="J63" s="2"/>
      <c r="K63" s="84" t="str">
        <f t="shared" si="2"/>
        <v/>
      </c>
      <c r="L63" s="85" t="str">
        <f t="shared" si="3"/>
        <v/>
      </c>
      <c r="M63" s="86" t="str">
        <f t="shared" si="4"/>
        <v/>
      </c>
    </row>
    <row r="64" spans="1:13" s="40" customFormat="1" ht="17.25" customHeight="1" x14ac:dyDescent="0.15">
      <c r="A64" s="78">
        <v>37</v>
      </c>
      <c r="B64" s="79"/>
      <c r="C64" s="87"/>
      <c r="D64" s="81"/>
      <c r="E64" s="81"/>
      <c r="F64" s="82"/>
      <c r="G64" s="83" t="str">
        <f t="shared" si="5"/>
        <v/>
      </c>
      <c r="H64" s="193" t="str">
        <f t="shared" si="1"/>
        <v/>
      </c>
      <c r="I64" s="2"/>
      <c r="J64" s="2"/>
      <c r="K64" s="84" t="str">
        <f t="shared" si="2"/>
        <v/>
      </c>
      <c r="L64" s="85" t="str">
        <f t="shared" si="3"/>
        <v/>
      </c>
      <c r="M64" s="86" t="str">
        <f t="shared" si="4"/>
        <v/>
      </c>
    </row>
    <row r="65" spans="1:13" s="40" customFormat="1" ht="17.25" customHeight="1" x14ac:dyDescent="0.15">
      <c r="A65" s="78">
        <v>38</v>
      </c>
      <c r="B65" s="79"/>
      <c r="C65" s="87"/>
      <c r="D65" s="81"/>
      <c r="E65" s="81"/>
      <c r="F65" s="82"/>
      <c r="G65" s="83" t="str">
        <f t="shared" si="5"/>
        <v/>
      </c>
      <c r="H65" s="193" t="str">
        <f t="shared" si="1"/>
        <v/>
      </c>
      <c r="I65" s="2"/>
      <c r="J65" s="2"/>
      <c r="K65" s="84" t="str">
        <f t="shared" si="2"/>
        <v/>
      </c>
      <c r="L65" s="85" t="str">
        <f t="shared" si="3"/>
        <v/>
      </c>
      <c r="M65" s="86" t="str">
        <f t="shared" si="4"/>
        <v/>
      </c>
    </row>
    <row r="66" spans="1:13" s="40" customFormat="1" ht="17.25" customHeight="1" x14ac:dyDescent="0.15">
      <c r="A66" s="78">
        <v>39</v>
      </c>
      <c r="B66" s="79"/>
      <c r="C66" s="87"/>
      <c r="D66" s="81"/>
      <c r="E66" s="81"/>
      <c r="F66" s="82"/>
      <c r="G66" s="83" t="str">
        <f t="shared" si="5"/>
        <v/>
      </c>
      <c r="H66" s="193" t="str">
        <f t="shared" si="1"/>
        <v/>
      </c>
      <c r="I66" s="2"/>
      <c r="J66" s="2"/>
      <c r="K66" s="84" t="str">
        <f t="shared" si="2"/>
        <v/>
      </c>
      <c r="L66" s="85" t="str">
        <f t="shared" si="3"/>
        <v/>
      </c>
      <c r="M66" s="86" t="str">
        <f t="shared" si="4"/>
        <v/>
      </c>
    </row>
    <row r="67" spans="1:13" s="40" customFormat="1" ht="17.25" customHeight="1" x14ac:dyDescent="0.15">
      <c r="A67" s="78">
        <v>40</v>
      </c>
      <c r="B67" s="79"/>
      <c r="C67" s="87"/>
      <c r="D67" s="81"/>
      <c r="E67" s="81"/>
      <c r="F67" s="82"/>
      <c r="G67" s="83" t="str">
        <f t="shared" ref="G67:G72" si="7">IF(B67="","",5000*COUNTA(E67:F67))</f>
        <v/>
      </c>
      <c r="H67" s="193" t="str">
        <f t="shared" si="1"/>
        <v/>
      </c>
      <c r="I67" s="2"/>
      <c r="J67" s="2"/>
      <c r="K67" s="84" t="str">
        <f t="shared" si="2"/>
        <v/>
      </c>
      <c r="L67" s="85" t="str">
        <f t="shared" si="3"/>
        <v/>
      </c>
      <c r="M67" s="86" t="str">
        <f t="shared" si="4"/>
        <v/>
      </c>
    </row>
    <row r="68" spans="1:13" s="40" customFormat="1" ht="17.25" customHeight="1" x14ac:dyDescent="0.15">
      <c r="A68" s="78">
        <v>41</v>
      </c>
      <c r="B68" s="79"/>
      <c r="C68" s="87"/>
      <c r="D68" s="81"/>
      <c r="E68" s="81"/>
      <c r="F68" s="82"/>
      <c r="G68" s="83" t="str">
        <f t="shared" si="7"/>
        <v/>
      </c>
      <c r="H68" s="193" t="str">
        <f t="shared" si="1"/>
        <v/>
      </c>
      <c r="I68" s="2"/>
      <c r="J68" s="2"/>
      <c r="K68" s="84" t="str">
        <f t="shared" si="2"/>
        <v/>
      </c>
      <c r="L68" s="85" t="str">
        <f t="shared" si="3"/>
        <v/>
      </c>
      <c r="M68" s="86" t="str">
        <f t="shared" si="4"/>
        <v/>
      </c>
    </row>
    <row r="69" spans="1:13" s="40" customFormat="1" ht="17.25" customHeight="1" x14ac:dyDescent="0.15">
      <c r="A69" s="78">
        <v>42</v>
      </c>
      <c r="B69" s="79"/>
      <c r="C69" s="87"/>
      <c r="D69" s="81"/>
      <c r="E69" s="81"/>
      <c r="F69" s="82"/>
      <c r="G69" s="83" t="str">
        <f t="shared" si="7"/>
        <v/>
      </c>
      <c r="H69" s="193" t="str">
        <f t="shared" si="1"/>
        <v/>
      </c>
      <c r="I69" s="2"/>
      <c r="J69" s="2"/>
      <c r="K69" s="84" t="str">
        <f t="shared" si="2"/>
        <v/>
      </c>
      <c r="L69" s="85" t="str">
        <f t="shared" si="3"/>
        <v/>
      </c>
      <c r="M69" s="86" t="str">
        <f t="shared" si="4"/>
        <v/>
      </c>
    </row>
    <row r="70" spans="1:13" s="40" customFormat="1" ht="17.25" customHeight="1" x14ac:dyDescent="0.15">
      <c r="A70" s="78">
        <v>43</v>
      </c>
      <c r="B70" s="79"/>
      <c r="C70" s="87"/>
      <c r="D70" s="81"/>
      <c r="E70" s="81"/>
      <c r="F70" s="82"/>
      <c r="G70" s="83" t="str">
        <f t="shared" si="7"/>
        <v/>
      </c>
      <c r="H70" s="193" t="str">
        <f t="shared" si="1"/>
        <v/>
      </c>
      <c r="I70" s="2"/>
      <c r="J70" s="2"/>
      <c r="K70" s="84" t="str">
        <f t="shared" si="2"/>
        <v/>
      </c>
      <c r="L70" s="85" t="str">
        <f t="shared" si="3"/>
        <v/>
      </c>
      <c r="M70" s="86" t="str">
        <f t="shared" si="4"/>
        <v/>
      </c>
    </row>
    <row r="71" spans="1:13" s="40" customFormat="1" ht="17.25" customHeight="1" x14ac:dyDescent="0.15">
      <c r="A71" s="78">
        <v>44</v>
      </c>
      <c r="B71" s="92"/>
      <c r="C71" s="93"/>
      <c r="D71" s="94"/>
      <c r="E71" s="94"/>
      <c r="F71" s="95"/>
      <c r="G71" s="83"/>
      <c r="H71" s="193"/>
      <c r="I71" s="2"/>
      <c r="J71" s="2"/>
      <c r="K71" s="84"/>
      <c r="L71" s="85"/>
      <c r="M71" s="86"/>
    </row>
    <row r="72" spans="1:13" s="40" customFormat="1" ht="17.25" customHeight="1" thickBot="1" x14ac:dyDescent="0.2">
      <c r="A72" s="78">
        <v>45</v>
      </c>
      <c r="B72" s="88"/>
      <c r="C72" s="89"/>
      <c r="D72" s="90"/>
      <c r="E72" s="90"/>
      <c r="F72" s="91"/>
      <c r="G72" s="83" t="str">
        <f t="shared" si="7"/>
        <v/>
      </c>
      <c r="H72" s="193" t="str">
        <f t="shared" si="1"/>
        <v/>
      </c>
      <c r="I72" s="2"/>
      <c r="J72" s="2"/>
      <c r="K72" s="84" t="str">
        <f>IF($B72="","",$C$17)</f>
        <v/>
      </c>
      <c r="L72" s="85" t="str">
        <f t="shared" si="3"/>
        <v/>
      </c>
      <c r="M72" s="86" t="str">
        <f t="shared" si="4"/>
        <v/>
      </c>
    </row>
    <row r="73" spans="1:13" hidden="1" x14ac:dyDescent="0.15">
      <c r="M73" s="27"/>
    </row>
    <row r="74" spans="1:13" hidden="1" x14ac:dyDescent="0.15"/>
    <row r="75" spans="1:13" hidden="1" x14ac:dyDescent="0.15"/>
    <row r="76" spans="1:13" hidden="1" x14ac:dyDescent="0.15"/>
    <row r="77" spans="1:13" hidden="1" x14ac:dyDescent="0.15"/>
    <row r="78" spans="1:13" hidden="1" x14ac:dyDescent="0.15"/>
    <row r="79" spans="1:13" hidden="1" x14ac:dyDescent="0.15"/>
    <row r="80" spans="1:13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  <row r="87" hidden="1" x14ac:dyDescent="0.15"/>
    <row r="88" hidden="1" x14ac:dyDescent="0.15"/>
    <row r="89" hidden="1" x14ac:dyDescent="0.15"/>
    <row r="90" hidden="1" x14ac:dyDescent="0.15"/>
    <row r="91" hidden="1" x14ac:dyDescent="0.15"/>
    <row r="92" hidden="1" x14ac:dyDescent="0.15"/>
    <row r="93" hidden="1" x14ac:dyDescent="0.15"/>
    <row r="94" hidden="1" x14ac:dyDescent="0.15"/>
    <row r="95" hidden="1" x14ac:dyDescent="0.15"/>
    <row r="96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</sheetData>
  <sheetProtection password="F9CF" sheet="1" objects="1" scenarios="1"/>
  <mergeCells count="29">
    <mergeCell ref="B5:U5"/>
    <mergeCell ref="A1:U1"/>
    <mergeCell ref="B6:U6"/>
    <mergeCell ref="D24:F24"/>
    <mergeCell ref="B7:U7"/>
    <mergeCell ref="B8:U8"/>
    <mergeCell ref="B9:U9"/>
    <mergeCell ref="C17:J17"/>
    <mergeCell ref="H19:J19"/>
    <mergeCell ref="C20:J20"/>
    <mergeCell ref="C19:F19"/>
    <mergeCell ref="C21:E21"/>
    <mergeCell ref="H21:J21"/>
    <mergeCell ref="C22:J22"/>
    <mergeCell ref="A17:B17"/>
    <mergeCell ref="K17:K18"/>
    <mergeCell ref="L17:N18"/>
    <mergeCell ref="O17:O18"/>
    <mergeCell ref="P17:R18"/>
    <mergeCell ref="D25:E25"/>
    <mergeCell ref="G25:H25"/>
    <mergeCell ref="A25:B25"/>
    <mergeCell ref="A18:B18"/>
    <mergeCell ref="F21:G21"/>
    <mergeCell ref="A19:A23"/>
    <mergeCell ref="A24:B24"/>
    <mergeCell ref="C23:J23"/>
    <mergeCell ref="G24:J24"/>
    <mergeCell ref="C18:J18"/>
  </mergeCells>
  <phoneticPr fontId="2"/>
  <conditionalFormatting sqref="D63:D72">
    <cfRule type="cellIs" dxfId="5" priority="19" stopIfTrue="1" operator="equal">
      <formula>$R$28</formula>
    </cfRule>
    <cfRule type="cellIs" dxfId="4" priority="20" stopIfTrue="1" operator="equal">
      <formula>$R$27</formula>
    </cfRule>
  </conditionalFormatting>
  <conditionalFormatting sqref="D50:D59">
    <cfRule type="cellIs" dxfId="3" priority="7" stopIfTrue="1" operator="equal">
      <formula>$R$28</formula>
    </cfRule>
    <cfRule type="cellIs" dxfId="2" priority="8" stopIfTrue="1" operator="equal">
      <formula>$R$27</formula>
    </cfRule>
  </conditionalFormatting>
  <conditionalFormatting sqref="D60:D62 D28:D49">
    <cfRule type="cellIs" dxfId="1" priority="9" stopIfTrue="1" operator="equal">
      <formula>$R$28</formula>
    </cfRule>
    <cfRule type="cellIs" dxfId="0" priority="10" stopIfTrue="1" operator="equal">
      <formula>$R$27</formula>
    </cfRule>
  </conditionalFormatting>
  <dataValidations count="7">
    <dataValidation imeMode="hiragana" allowBlank="1" showInputMessage="1" showErrorMessage="1" sqref="C20:J20 C17:J18 C19:F19 B28:B72"/>
    <dataValidation imeMode="fullKatakana" allowBlank="1" showInputMessage="1" showErrorMessage="1" prompt="振込時の名義をカタカナで入力" sqref="G24:J24"/>
    <dataValidation imeMode="off" allowBlank="1" showInputMessage="1" showErrorMessage="1" prompt="振り込んだ日を西暦で入力_x000a_例　_x000a_2014/12/24" sqref="C24"/>
    <dataValidation imeMode="off" allowBlank="1" showInputMessage="1" showErrorMessage="1" sqref="H19:J19 C21:E21 H21:J21 C22:J23"/>
    <dataValidation imeMode="off" allowBlank="1" showInputMessage="1" showErrorMessage="1" prompt="西暦とし、年月日は「/」で区切ること" sqref="C28:C72"/>
    <dataValidation type="list" imeMode="fullKatakana" allowBlank="1" showInputMessage="1" showErrorMessage="1" sqref="E28:F72">
      <formula1>$N$27:$N$31</formula1>
    </dataValidation>
    <dataValidation type="list" imeMode="hiragana" allowBlank="1" showInputMessage="1" showErrorMessage="1" sqref="D28:D72">
      <formula1>$N$32:$N$34</formula1>
    </dataValidation>
  </dataValidations>
  <printOptions horizontalCentered="1"/>
  <pageMargins left="0.39370078740157483" right="0.39370078740157483" top="0.39370078740157483" bottom="0.39370078740157483" header="0.19685039370078741" footer="0"/>
  <pageSetup paperSize="9" scale="67" fitToHeight="0" orientation="portrait" blackAndWhite="1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76"/>
  <sheetViews>
    <sheetView workbookViewId="0">
      <selection activeCell="F11" sqref="F11"/>
    </sheetView>
  </sheetViews>
  <sheetFormatPr defaultColWidth="8.75" defaultRowHeight="10.5" x14ac:dyDescent="0.15"/>
  <cols>
    <col min="1" max="1" width="3.875" style="97" customWidth="1"/>
    <col min="2" max="2" width="8" style="97" customWidth="1"/>
    <col min="3" max="3" width="10.375" style="97" customWidth="1"/>
    <col min="4" max="4" width="8.5" style="97" customWidth="1"/>
    <col min="5" max="5" width="3.25" style="97" bestFit="1" customWidth="1"/>
    <col min="6" max="6" width="12.75" style="97" bestFit="1" customWidth="1"/>
    <col min="7" max="7" width="10.375" style="97" customWidth="1"/>
    <col min="8" max="8" width="4.25" style="97" customWidth="1"/>
    <col min="9" max="9" width="4.375" style="97" customWidth="1"/>
    <col min="10" max="10" width="3.25" style="97" bestFit="1" customWidth="1"/>
    <col min="11" max="11" width="8.75" style="97" customWidth="1"/>
    <col min="12" max="12" width="1.75" style="97" customWidth="1"/>
    <col min="13" max="13" width="2.125" style="97" customWidth="1"/>
    <col min="14" max="14" width="7.125" style="97" bestFit="1" customWidth="1"/>
    <col min="15" max="15" width="10.375" style="97" bestFit="1" customWidth="1"/>
    <col min="16" max="16" width="7.875" style="97" customWidth="1"/>
    <col min="17" max="17" width="3.25" style="97" bestFit="1" customWidth="1"/>
    <col min="18" max="18" width="11" style="97" customWidth="1"/>
    <col min="19" max="19" width="8.375" style="97" customWidth="1"/>
    <col min="20" max="20" width="4.25" style="97" customWidth="1"/>
    <col min="21" max="21" width="4.375" style="97" customWidth="1"/>
    <col min="22" max="22" width="3.25" style="97" bestFit="1" customWidth="1"/>
    <col min="23" max="16384" width="8.75" style="97"/>
  </cols>
  <sheetData>
    <row r="1" spans="1:23" x14ac:dyDescent="0.15">
      <c r="A1" s="97" t="s">
        <v>1</v>
      </c>
      <c r="B1" s="98">
        <v>42736</v>
      </c>
      <c r="M1" s="97" t="s">
        <v>1</v>
      </c>
      <c r="N1" s="98">
        <v>42736</v>
      </c>
    </row>
    <row r="2" spans="1:23" x14ac:dyDescent="0.15">
      <c r="M2" s="97" t="s">
        <v>120</v>
      </c>
    </row>
    <row r="3" spans="1:23" x14ac:dyDescent="0.15">
      <c r="A3" s="99"/>
      <c r="B3" s="100"/>
      <c r="C3" s="101"/>
      <c r="D3" s="102"/>
      <c r="E3" s="103"/>
      <c r="F3" s="104"/>
      <c r="G3" s="105"/>
      <c r="H3" s="106"/>
      <c r="I3" s="100"/>
      <c r="J3" s="107"/>
      <c r="M3" s="99" t="s">
        <v>2</v>
      </c>
      <c r="N3" s="100" t="s">
        <v>3</v>
      </c>
      <c r="O3" s="101">
        <v>39540</v>
      </c>
      <c r="P3" s="102">
        <f t="shared" ref="P3" si="0">O3</f>
        <v>39540</v>
      </c>
      <c r="Q3" s="103" t="s">
        <v>78</v>
      </c>
      <c r="R3" s="104">
        <v>39904</v>
      </c>
      <c r="S3" s="105">
        <f t="shared" ref="S3" si="1">R3</f>
        <v>39904</v>
      </c>
      <c r="T3" s="106">
        <f t="shared" ref="T3:T20" si="2">DATEDIF($D3,$B$1,"Y")</f>
        <v>117</v>
      </c>
      <c r="U3" s="100">
        <f t="shared" ref="U3:U20" si="3">DATEDIF($G3,$B$1,"Y")</f>
        <v>117</v>
      </c>
      <c r="V3" s="107" t="s">
        <v>5</v>
      </c>
    </row>
    <row r="4" spans="1:23" ht="18" customHeight="1" x14ac:dyDescent="0.15">
      <c r="A4" s="108"/>
      <c r="B4" s="109"/>
      <c r="C4" s="110"/>
      <c r="D4" s="111"/>
      <c r="E4" s="112"/>
      <c r="F4" s="113"/>
      <c r="G4" s="114"/>
      <c r="H4" s="115"/>
      <c r="I4" s="109"/>
      <c r="J4" s="116"/>
      <c r="M4" s="108" t="s">
        <v>2</v>
      </c>
      <c r="N4" s="109" t="s">
        <v>6</v>
      </c>
      <c r="O4" s="110">
        <v>39174</v>
      </c>
      <c r="P4" s="111">
        <f>O4</f>
        <v>39174</v>
      </c>
      <c r="Q4" s="112" t="s">
        <v>79</v>
      </c>
      <c r="R4" s="113">
        <v>39539</v>
      </c>
      <c r="S4" s="114">
        <f>R4</f>
        <v>39539</v>
      </c>
      <c r="T4" s="115">
        <f t="shared" si="2"/>
        <v>117</v>
      </c>
      <c r="U4" s="109">
        <f t="shared" si="3"/>
        <v>117</v>
      </c>
      <c r="V4" s="116" t="s">
        <v>5</v>
      </c>
    </row>
    <row r="5" spans="1:23" ht="18" customHeight="1" x14ac:dyDescent="0.15">
      <c r="A5" s="108"/>
      <c r="B5" s="109"/>
      <c r="C5" s="110"/>
      <c r="D5" s="111"/>
      <c r="E5" s="112"/>
      <c r="F5" s="113"/>
      <c r="G5" s="114"/>
      <c r="H5" s="115"/>
      <c r="I5" s="109"/>
      <c r="J5" s="116"/>
      <c r="M5" s="108" t="s">
        <v>2</v>
      </c>
      <c r="N5" s="109" t="s">
        <v>7</v>
      </c>
      <c r="O5" s="110">
        <v>38809</v>
      </c>
      <c r="P5" s="111">
        <f t="shared" ref="P5:P20" si="4">O5</f>
        <v>38809</v>
      </c>
      <c r="Q5" s="112" t="s">
        <v>4</v>
      </c>
      <c r="R5" s="113">
        <v>39173</v>
      </c>
      <c r="S5" s="114">
        <f t="shared" ref="S5:S20" si="5">R5</f>
        <v>39173</v>
      </c>
      <c r="T5" s="115">
        <f t="shared" si="2"/>
        <v>117</v>
      </c>
      <c r="U5" s="109">
        <f t="shared" si="3"/>
        <v>117</v>
      </c>
      <c r="V5" s="116" t="s">
        <v>5</v>
      </c>
    </row>
    <row r="6" spans="1:23" ht="18" customHeight="1" x14ac:dyDescent="0.15">
      <c r="A6" s="108"/>
      <c r="B6" s="109"/>
      <c r="C6" s="110"/>
      <c r="D6" s="111"/>
      <c r="E6" s="112"/>
      <c r="F6" s="113"/>
      <c r="G6" s="114"/>
      <c r="H6" s="115"/>
      <c r="I6" s="109"/>
      <c r="J6" s="116"/>
      <c r="M6" s="108" t="s">
        <v>2</v>
      </c>
      <c r="N6" s="109" t="s">
        <v>8</v>
      </c>
      <c r="O6" s="110">
        <v>38444</v>
      </c>
      <c r="P6" s="111">
        <f t="shared" si="4"/>
        <v>38444</v>
      </c>
      <c r="Q6" s="112" t="s">
        <v>4</v>
      </c>
      <c r="R6" s="113">
        <v>38808</v>
      </c>
      <c r="S6" s="114">
        <f t="shared" si="5"/>
        <v>38808</v>
      </c>
      <c r="T6" s="115">
        <f t="shared" si="2"/>
        <v>117</v>
      </c>
      <c r="U6" s="109">
        <f t="shared" si="3"/>
        <v>117</v>
      </c>
      <c r="V6" s="116" t="s">
        <v>5</v>
      </c>
    </row>
    <row r="7" spans="1:23" ht="18" customHeight="1" x14ac:dyDescent="0.15">
      <c r="A7" s="108"/>
      <c r="B7" s="109"/>
      <c r="C7" s="110"/>
      <c r="D7" s="111"/>
      <c r="E7" s="112"/>
      <c r="F7" s="113"/>
      <c r="G7" s="114"/>
      <c r="H7" s="115"/>
      <c r="I7" s="109"/>
      <c r="J7" s="116"/>
      <c r="M7" s="108" t="s">
        <v>2</v>
      </c>
      <c r="N7" s="109" t="s">
        <v>9</v>
      </c>
      <c r="O7" s="110">
        <v>38079</v>
      </c>
      <c r="P7" s="111">
        <f t="shared" si="4"/>
        <v>38079</v>
      </c>
      <c r="Q7" s="112" t="s">
        <v>4</v>
      </c>
      <c r="R7" s="113">
        <v>38443</v>
      </c>
      <c r="S7" s="114">
        <f t="shared" si="5"/>
        <v>38443</v>
      </c>
      <c r="T7" s="115">
        <f t="shared" si="2"/>
        <v>117</v>
      </c>
      <c r="U7" s="109">
        <f t="shared" si="3"/>
        <v>117</v>
      </c>
      <c r="V7" s="116" t="s">
        <v>5</v>
      </c>
    </row>
    <row r="8" spans="1:23" ht="18" customHeight="1" x14ac:dyDescent="0.15">
      <c r="A8" s="108"/>
      <c r="B8" s="109"/>
      <c r="C8" s="110"/>
      <c r="D8" s="111"/>
      <c r="E8" s="112"/>
      <c r="F8" s="113"/>
      <c r="G8" s="114"/>
      <c r="H8" s="115"/>
      <c r="I8" s="109"/>
      <c r="J8" s="116"/>
      <c r="M8" s="108" t="s">
        <v>2</v>
      </c>
      <c r="N8" s="109" t="s">
        <v>10</v>
      </c>
      <c r="O8" s="110">
        <v>37713</v>
      </c>
      <c r="P8" s="111">
        <f t="shared" si="4"/>
        <v>37713</v>
      </c>
      <c r="Q8" s="112" t="s">
        <v>4</v>
      </c>
      <c r="R8" s="113">
        <v>38078</v>
      </c>
      <c r="S8" s="114">
        <f t="shared" si="5"/>
        <v>38078</v>
      </c>
      <c r="T8" s="115">
        <f t="shared" si="2"/>
        <v>117</v>
      </c>
      <c r="U8" s="109">
        <f t="shared" si="3"/>
        <v>117</v>
      </c>
      <c r="V8" s="116" t="s">
        <v>5</v>
      </c>
    </row>
    <row r="9" spans="1:23" ht="18" customHeight="1" x14ac:dyDescent="0.15">
      <c r="A9" s="117"/>
      <c r="B9" s="118"/>
      <c r="C9" s="119"/>
      <c r="D9" s="120"/>
      <c r="E9" s="121"/>
      <c r="F9" s="122"/>
      <c r="G9" s="123"/>
      <c r="H9" s="124"/>
      <c r="I9" s="118"/>
      <c r="J9" s="125"/>
      <c r="M9" s="117" t="s">
        <v>11</v>
      </c>
      <c r="N9" s="118" t="s">
        <v>3</v>
      </c>
      <c r="O9" s="119">
        <v>37348</v>
      </c>
      <c r="P9" s="120">
        <f t="shared" si="4"/>
        <v>37348</v>
      </c>
      <c r="Q9" s="121" t="s">
        <v>78</v>
      </c>
      <c r="R9" s="122">
        <v>37712</v>
      </c>
      <c r="S9" s="123">
        <f t="shared" si="5"/>
        <v>37712</v>
      </c>
      <c r="T9" s="124">
        <f t="shared" si="2"/>
        <v>117</v>
      </c>
      <c r="U9" s="118">
        <f t="shared" si="3"/>
        <v>117</v>
      </c>
      <c r="V9" s="125" t="s">
        <v>5</v>
      </c>
      <c r="W9" s="97" t="s">
        <v>17</v>
      </c>
    </row>
    <row r="10" spans="1:23" ht="18" customHeight="1" x14ac:dyDescent="0.15">
      <c r="A10" s="117"/>
      <c r="B10" s="118"/>
      <c r="C10" s="119"/>
      <c r="D10" s="120"/>
      <c r="E10" s="121"/>
      <c r="F10" s="122"/>
      <c r="G10" s="123"/>
      <c r="H10" s="124"/>
      <c r="I10" s="118"/>
      <c r="J10" s="125"/>
      <c r="M10" s="117" t="s">
        <v>11</v>
      </c>
      <c r="N10" s="118" t="s">
        <v>6</v>
      </c>
      <c r="O10" s="119">
        <v>36983</v>
      </c>
      <c r="P10" s="120">
        <f t="shared" si="4"/>
        <v>36983</v>
      </c>
      <c r="Q10" s="121" t="s">
        <v>79</v>
      </c>
      <c r="R10" s="122">
        <v>37347</v>
      </c>
      <c r="S10" s="123">
        <f t="shared" si="5"/>
        <v>37347</v>
      </c>
      <c r="T10" s="124">
        <f t="shared" si="2"/>
        <v>117</v>
      </c>
      <c r="U10" s="118">
        <f t="shared" si="3"/>
        <v>117</v>
      </c>
      <c r="V10" s="125" t="s">
        <v>5</v>
      </c>
      <c r="W10" s="97" t="s">
        <v>17</v>
      </c>
    </row>
    <row r="11" spans="1:23" ht="18" customHeight="1" x14ac:dyDescent="0.15">
      <c r="A11" s="117"/>
      <c r="B11" s="118"/>
      <c r="C11" s="119"/>
      <c r="D11" s="120"/>
      <c r="E11" s="121"/>
      <c r="F11" s="122"/>
      <c r="G11" s="123"/>
      <c r="H11" s="124"/>
      <c r="I11" s="118"/>
      <c r="J11" s="125"/>
      <c r="M11" s="117" t="s">
        <v>11</v>
      </c>
      <c r="N11" s="118" t="s">
        <v>7</v>
      </c>
      <c r="O11" s="119">
        <v>36618</v>
      </c>
      <c r="P11" s="120">
        <f t="shared" si="4"/>
        <v>36618</v>
      </c>
      <c r="Q11" s="121" t="s">
        <v>79</v>
      </c>
      <c r="R11" s="122">
        <v>36982</v>
      </c>
      <c r="S11" s="123">
        <f t="shared" si="5"/>
        <v>36982</v>
      </c>
      <c r="T11" s="124">
        <f t="shared" si="2"/>
        <v>117</v>
      </c>
      <c r="U11" s="118">
        <f t="shared" si="3"/>
        <v>117</v>
      </c>
      <c r="V11" s="125" t="s">
        <v>5</v>
      </c>
      <c r="W11" s="97" t="s">
        <v>17</v>
      </c>
    </row>
    <row r="12" spans="1:23" ht="18" customHeight="1" x14ac:dyDescent="0.15">
      <c r="A12" s="117"/>
      <c r="B12" s="118"/>
      <c r="C12" s="119"/>
      <c r="D12" s="120"/>
      <c r="E12" s="121"/>
      <c r="F12" s="122"/>
      <c r="G12" s="123"/>
      <c r="H12" s="124"/>
      <c r="I12" s="118"/>
      <c r="J12" s="125"/>
      <c r="M12" s="117" t="s">
        <v>12</v>
      </c>
      <c r="N12" s="118" t="s">
        <v>3</v>
      </c>
      <c r="O12" s="119">
        <v>36252</v>
      </c>
      <c r="P12" s="120">
        <f t="shared" si="4"/>
        <v>36252</v>
      </c>
      <c r="Q12" s="121" t="s">
        <v>79</v>
      </c>
      <c r="R12" s="122">
        <v>36617</v>
      </c>
      <c r="S12" s="123">
        <f t="shared" si="5"/>
        <v>36617</v>
      </c>
      <c r="T12" s="124">
        <f t="shared" si="2"/>
        <v>117</v>
      </c>
      <c r="U12" s="118">
        <f t="shared" si="3"/>
        <v>117</v>
      </c>
      <c r="V12" s="125" t="s">
        <v>5</v>
      </c>
      <c r="W12" s="97" t="s">
        <v>17</v>
      </c>
    </row>
    <row r="13" spans="1:23" ht="18" customHeight="1" x14ac:dyDescent="0.15">
      <c r="A13" s="117"/>
      <c r="B13" s="118"/>
      <c r="C13" s="119"/>
      <c r="D13" s="120"/>
      <c r="E13" s="121"/>
      <c r="F13" s="122"/>
      <c r="G13" s="123"/>
      <c r="H13" s="124"/>
      <c r="I13" s="118"/>
      <c r="J13" s="125"/>
      <c r="M13" s="117" t="s">
        <v>12</v>
      </c>
      <c r="N13" s="118" t="s">
        <v>6</v>
      </c>
      <c r="O13" s="119">
        <v>35887</v>
      </c>
      <c r="P13" s="120">
        <f t="shared" si="4"/>
        <v>35887</v>
      </c>
      <c r="Q13" s="121" t="s">
        <v>79</v>
      </c>
      <c r="R13" s="122">
        <v>36251</v>
      </c>
      <c r="S13" s="123">
        <f t="shared" si="5"/>
        <v>36251</v>
      </c>
      <c r="T13" s="124">
        <f t="shared" si="2"/>
        <v>117</v>
      </c>
      <c r="U13" s="118">
        <f t="shared" si="3"/>
        <v>117</v>
      </c>
      <c r="V13" s="125" t="s">
        <v>5</v>
      </c>
      <c r="W13" s="97" t="s">
        <v>17</v>
      </c>
    </row>
    <row r="14" spans="1:23" ht="18" customHeight="1" x14ac:dyDescent="0.15">
      <c r="A14" s="126"/>
      <c r="B14" s="127"/>
      <c r="C14" s="128"/>
      <c r="D14" s="129"/>
      <c r="E14" s="130"/>
      <c r="F14" s="131"/>
      <c r="G14" s="132"/>
      <c r="H14" s="133"/>
      <c r="I14" s="127"/>
      <c r="J14" s="134"/>
      <c r="K14" s="135"/>
      <c r="M14" s="126" t="s">
        <v>12</v>
      </c>
      <c r="N14" s="127" t="s">
        <v>7</v>
      </c>
      <c r="O14" s="128">
        <v>35522</v>
      </c>
      <c r="P14" s="129">
        <f t="shared" si="4"/>
        <v>35522</v>
      </c>
      <c r="Q14" s="130" t="s">
        <v>4</v>
      </c>
      <c r="R14" s="131">
        <v>35886</v>
      </c>
      <c r="S14" s="132">
        <f t="shared" si="5"/>
        <v>35886</v>
      </c>
      <c r="T14" s="133">
        <f t="shared" si="2"/>
        <v>117</v>
      </c>
      <c r="U14" s="127">
        <f t="shared" si="3"/>
        <v>117</v>
      </c>
      <c r="V14" s="134" t="s">
        <v>5</v>
      </c>
      <c r="W14" s="135"/>
    </row>
    <row r="15" spans="1:23" ht="18" customHeight="1" x14ac:dyDescent="0.15">
      <c r="A15" s="126"/>
      <c r="B15" s="127"/>
      <c r="C15" s="128"/>
      <c r="D15" s="129"/>
      <c r="E15" s="130"/>
      <c r="F15" s="131"/>
      <c r="G15" s="132"/>
      <c r="H15" s="133"/>
      <c r="I15" s="127"/>
      <c r="J15" s="134"/>
      <c r="M15" s="126" t="s">
        <v>21</v>
      </c>
      <c r="N15" s="127" t="s">
        <v>22</v>
      </c>
      <c r="O15" s="128">
        <v>35157</v>
      </c>
      <c r="P15" s="129">
        <f t="shared" si="4"/>
        <v>35157</v>
      </c>
      <c r="Q15" s="130" t="s">
        <v>4</v>
      </c>
      <c r="R15" s="131">
        <v>35521</v>
      </c>
      <c r="S15" s="132">
        <f t="shared" si="5"/>
        <v>35521</v>
      </c>
      <c r="T15" s="133">
        <f t="shared" si="2"/>
        <v>117</v>
      </c>
      <c r="U15" s="127">
        <f t="shared" si="3"/>
        <v>117</v>
      </c>
      <c r="V15" s="134" t="s">
        <v>5</v>
      </c>
    </row>
    <row r="16" spans="1:23" ht="18" customHeight="1" x14ac:dyDescent="0.15">
      <c r="A16" s="126"/>
      <c r="B16" s="127"/>
      <c r="C16" s="128"/>
      <c r="D16" s="129"/>
      <c r="E16" s="130"/>
      <c r="F16" s="131"/>
      <c r="G16" s="132"/>
      <c r="H16" s="133"/>
      <c r="I16" s="127"/>
      <c r="J16" s="134"/>
      <c r="M16" s="126" t="s">
        <v>21</v>
      </c>
      <c r="N16" s="127" t="s">
        <v>23</v>
      </c>
      <c r="O16" s="128">
        <v>34791</v>
      </c>
      <c r="P16" s="129">
        <f t="shared" si="4"/>
        <v>34791</v>
      </c>
      <c r="Q16" s="130" t="s">
        <v>4</v>
      </c>
      <c r="R16" s="131">
        <v>35156</v>
      </c>
      <c r="S16" s="132">
        <f t="shared" si="5"/>
        <v>35156</v>
      </c>
      <c r="T16" s="133">
        <f t="shared" si="2"/>
        <v>117</v>
      </c>
      <c r="U16" s="127">
        <f t="shared" si="3"/>
        <v>117</v>
      </c>
      <c r="V16" s="134" t="s">
        <v>5</v>
      </c>
    </row>
    <row r="17" spans="1:23" ht="18" customHeight="1" x14ac:dyDescent="0.15">
      <c r="A17" s="126"/>
      <c r="B17" s="127"/>
      <c r="C17" s="128"/>
      <c r="D17" s="129"/>
      <c r="E17" s="130"/>
      <c r="F17" s="131"/>
      <c r="G17" s="132"/>
      <c r="H17" s="133"/>
      <c r="I17" s="127"/>
      <c r="J17" s="134"/>
      <c r="M17" s="126" t="s">
        <v>21</v>
      </c>
      <c r="N17" s="127" t="s">
        <v>24</v>
      </c>
      <c r="O17" s="128">
        <v>34426</v>
      </c>
      <c r="P17" s="129">
        <f t="shared" si="4"/>
        <v>34426</v>
      </c>
      <c r="Q17" s="130" t="s">
        <v>4</v>
      </c>
      <c r="R17" s="131">
        <v>34790</v>
      </c>
      <c r="S17" s="132">
        <f t="shared" si="5"/>
        <v>34790</v>
      </c>
      <c r="T17" s="133">
        <f t="shared" si="2"/>
        <v>117</v>
      </c>
      <c r="U17" s="127">
        <f t="shared" si="3"/>
        <v>117</v>
      </c>
      <c r="V17" s="134" t="s">
        <v>5</v>
      </c>
    </row>
    <row r="18" spans="1:23" ht="18" customHeight="1" x14ac:dyDescent="0.15">
      <c r="A18" s="108"/>
      <c r="B18" s="109"/>
      <c r="C18" s="128"/>
      <c r="D18" s="129"/>
      <c r="E18" s="130"/>
      <c r="F18" s="131"/>
      <c r="G18" s="132"/>
      <c r="H18" s="133"/>
      <c r="I18" s="127"/>
      <c r="J18" s="134"/>
      <c r="M18" s="108" t="s">
        <v>21</v>
      </c>
      <c r="N18" s="109" t="s">
        <v>25</v>
      </c>
      <c r="O18" s="128">
        <v>34061</v>
      </c>
      <c r="P18" s="129">
        <f t="shared" si="4"/>
        <v>34061</v>
      </c>
      <c r="Q18" s="130" t="s">
        <v>4</v>
      </c>
      <c r="R18" s="131">
        <v>34425</v>
      </c>
      <c r="S18" s="132">
        <f t="shared" si="5"/>
        <v>34425</v>
      </c>
      <c r="T18" s="133">
        <f t="shared" si="2"/>
        <v>117</v>
      </c>
      <c r="U18" s="127">
        <f t="shared" si="3"/>
        <v>117</v>
      </c>
      <c r="V18" s="134" t="s">
        <v>5</v>
      </c>
    </row>
    <row r="19" spans="1:23" ht="18" customHeight="1" x14ac:dyDescent="0.15">
      <c r="A19" s="108"/>
      <c r="B19" s="109"/>
      <c r="C19" s="128"/>
      <c r="D19" s="129"/>
      <c r="E19" s="130"/>
      <c r="F19" s="131"/>
      <c r="G19" s="132"/>
      <c r="H19" s="133"/>
      <c r="I19" s="127"/>
      <c r="J19" s="134"/>
      <c r="M19" s="108"/>
      <c r="N19" s="109"/>
      <c r="O19" s="128">
        <v>33696</v>
      </c>
      <c r="P19" s="129">
        <f t="shared" si="4"/>
        <v>33696</v>
      </c>
      <c r="Q19" s="130" t="s">
        <v>4</v>
      </c>
      <c r="R19" s="131">
        <v>34060</v>
      </c>
      <c r="S19" s="132">
        <f t="shared" si="5"/>
        <v>34060</v>
      </c>
      <c r="T19" s="133">
        <f t="shared" si="2"/>
        <v>117</v>
      </c>
      <c r="U19" s="127">
        <f t="shared" si="3"/>
        <v>117</v>
      </c>
      <c r="V19" s="134" t="s">
        <v>5</v>
      </c>
    </row>
    <row r="20" spans="1:23" ht="18" customHeight="1" x14ac:dyDescent="0.15">
      <c r="A20" s="136"/>
      <c r="B20" s="137"/>
      <c r="C20" s="138"/>
      <c r="D20" s="139"/>
      <c r="E20" s="140"/>
      <c r="F20" s="141"/>
      <c r="G20" s="142"/>
      <c r="H20" s="143"/>
      <c r="I20" s="144"/>
      <c r="J20" s="145"/>
      <c r="M20" s="136"/>
      <c r="N20" s="137"/>
      <c r="O20" s="138">
        <v>33330</v>
      </c>
      <c r="P20" s="139">
        <f t="shared" si="4"/>
        <v>33330</v>
      </c>
      <c r="Q20" s="140" t="s">
        <v>4</v>
      </c>
      <c r="R20" s="141">
        <v>33695</v>
      </c>
      <c r="S20" s="142">
        <f t="shared" si="5"/>
        <v>33695</v>
      </c>
      <c r="T20" s="143">
        <f t="shared" si="2"/>
        <v>117</v>
      </c>
      <c r="U20" s="144">
        <f t="shared" si="3"/>
        <v>117</v>
      </c>
      <c r="V20" s="145" t="s">
        <v>5</v>
      </c>
    </row>
    <row r="21" spans="1:23" s="151" customFormat="1" x14ac:dyDescent="0.15">
      <c r="A21" s="146"/>
      <c r="B21" s="147"/>
      <c r="C21" s="148"/>
      <c r="D21" s="149"/>
      <c r="E21" s="150"/>
      <c r="F21" s="148"/>
      <c r="G21" s="149"/>
      <c r="H21" s="147"/>
      <c r="I21" s="147"/>
      <c r="J21" s="147"/>
      <c r="M21" s="146"/>
      <c r="N21" s="147"/>
      <c r="O21" s="148"/>
      <c r="P21" s="149"/>
      <c r="Q21" s="150"/>
      <c r="R21" s="148"/>
      <c r="S21" s="149"/>
      <c r="T21" s="147"/>
      <c r="U21" s="147"/>
      <c r="V21" s="147"/>
    </row>
    <row r="22" spans="1:23" s="151" customFormat="1" x14ac:dyDescent="0.15">
      <c r="A22" s="146"/>
      <c r="B22" s="147" t="s">
        <v>37</v>
      </c>
      <c r="C22" s="148"/>
      <c r="D22" s="149"/>
      <c r="E22" s="150"/>
      <c r="F22" s="148"/>
      <c r="G22" s="149"/>
      <c r="H22" s="147"/>
      <c r="I22" s="147"/>
      <c r="J22" s="147"/>
      <c r="K22" s="97" t="s">
        <v>77</v>
      </c>
      <c r="M22" s="146"/>
      <c r="N22" s="147" t="s">
        <v>37</v>
      </c>
      <c r="O22" s="148"/>
      <c r="P22" s="149"/>
      <c r="Q22" s="150"/>
      <c r="R22" s="148"/>
      <c r="S22" s="149"/>
      <c r="T22" s="147"/>
      <c r="U22" s="147"/>
      <c r="V22" s="147"/>
      <c r="W22" s="97" t="s">
        <v>77</v>
      </c>
    </row>
    <row r="23" spans="1:23" s="152" customFormat="1" ht="18" customHeight="1" x14ac:dyDescent="0.15">
      <c r="B23" s="153" t="s">
        <v>13</v>
      </c>
      <c r="C23" s="154">
        <v>33605</v>
      </c>
      <c r="D23" s="155">
        <f t="shared" ref="D23:D35" si="6">C23</f>
        <v>33605</v>
      </c>
      <c r="E23" s="156" t="s">
        <v>4</v>
      </c>
      <c r="F23" s="154">
        <v>33970</v>
      </c>
      <c r="G23" s="155">
        <f t="shared" ref="G23:G35" si="7">F23</f>
        <v>33970</v>
      </c>
      <c r="H23" s="157">
        <f t="shared" ref="H23:H35" si="8">DATEDIF($P23,$B$1,"Y")</f>
        <v>25</v>
      </c>
      <c r="I23" s="157">
        <f t="shared" ref="I23:I35" si="9">DATEDIF($S23,$B$1,"Y")</f>
        <v>24</v>
      </c>
      <c r="J23" s="158" t="s">
        <v>5</v>
      </c>
      <c r="K23" s="97" t="s">
        <v>74</v>
      </c>
      <c r="N23" s="153" t="s">
        <v>13</v>
      </c>
      <c r="O23" s="154">
        <v>33604</v>
      </c>
      <c r="P23" s="155">
        <f>O23</f>
        <v>33604</v>
      </c>
      <c r="Q23" s="156" t="s">
        <v>4</v>
      </c>
      <c r="R23" s="154">
        <v>33969</v>
      </c>
      <c r="S23" s="155">
        <f>R23</f>
        <v>33969</v>
      </c>
      <c r="T23" s="157">
        <f t="shared" ref="T23:T35" si="10">DATEDIF($D23,$B$1,"Y")</f>
        <v>24</v>
      </c>
      <c r="U23" s="157">
        <f t="shared" ref="U23:U35" si="11">DATEDIF($G23,$B$1,"Y")</f>
        <v>24</v>
      </c>
      <c r="V23" s="158" t="s">
        <v>5</v>
      </c>
      <c r="W23" s="97" t="s">
        <v>74</v>
      </c>
    </row>
    <row r="24" spans="1:23" s="152" customFormat="1" ht="18" customHeight="1" x14ac:dyDescent="0.15">
      <c r="B24" s="159" t="s">
        <v>13</v>
      </c>
      <c r="C24" s="160">
        <v>33971</v>
      </c>
      <c r="D24" s="161">
        <f t="shared" si="6"/>
        <v>33971</v>
      </c>
      <c r="E24" s="162"/>
      <c r="F24" s="160">
        <v>34335</v>
      </c>
      <c r="G24" s="161">
        <f t="shared" si="7"/>
        <v>34335</v>
      </c>
      <c r="H24" s="162">
        <f t="shared" si="8"/>
        <v>24</v>
      </c>
      <c r="I24" s="162">
        <f t="shared" si="9"/>
        <v>23</v>
      </c>
      <c r="J24" s="163" t="s">
        <v>5</v>
      </c>
      <c r="N24" s="159" t="s">
        <v>13</v>
      </c>
      <c r="O24" s="160">
        <v>33970</v>
      </c>
      <c r="P24" s="161">
        <f t="shared" ref="P24:P35" si="12">O24</f>
        <v>33970</v>
      </c>
      <c r="Q24" s="162"/>
      <c r="R24" s="160">
        <v>34334</v>
      </c>
      <c r="S24" s="161">
        <f t="shared" ref="S24:S31" si="13">R24</f>
        <v>34334</v>
      </c>
      <c r="T24" s="162">
        <f t="shared" si="10"/>
        <v>23</v>
      </c>
      <c r="U24" s="162">
        <f t="shared" si="11"/>
        <v>23</v>
      </c>
      <c r="V24" s="163" t="s">
        <v>5</v>
      </c>
    </row>
    <row r="25" spans="1:23" s="152" customFormat="1" ht="18" customHeight="1" x14ac:dyDescent="0.15">
      <c r="B25" s="159" t="s">
        <v>13</v>
      </c>
      <c r="C25" s="160">
        <v>34336</v>
      </c>
      <c r="D25" s="161">
        <f t="shared" si="6"/>
        <v>34336</v>
      </c>
      <c r="E25" s="164" t="s">
        <v>4</v>
      </c>
      <c r="F25" s="160">
        <v>34700</v>
      </c>
      <c r="G25" s="161">
        <f t="shared" si="7"/>
        <v>34700</v>
      </c>
      <c r="H25" s="162">
        <f t="shared" si="8"/>
        <v>23</v>
      </c>
      <c r="I25" s="162">
        <f t="shared" si="9"/>
        <v>22</v>
      </c>
      <c r="J25" s="163" t="s">
        <v>5</v>
      </c>
      <c r="N25" s="159" t="s">
        <v>13</v>
      </c>
      <c r="O25" s="160">
        <v>34335</v>
      </c>
      <c r="P25" s="161">
        <f t="shared" si="12"/>
        <v>34335</v>
      </c>
      <c r="Q25" s="164" t="s">
        <v>4</v>
      </c>
      <c r="R25" s="160">
        <v>34699</v>
      </c>
      <c r="S25" s="161">
        <f t="shared" si="13"/>
        <v>34699</v>
      </c>
      <c r="T25" s="162">
        <f t="shared" si="10"/>
        <v>22</v>
      </c>
      <c r="U25" s="162">
        <f t="shared" si="11"/>
        <v>22</v>
      </c>
      <c r="V25" s="163" t="s">
        <v>5</v>
      </c>
    </row>
    <row r="26" spans="1:23" s="152" customFormat="1" ht="18" customHeight="1" x14ac:dyDescent="0.15">
      <c r="B26" s="159" t="s">
        <v>13</v>
      </c>
      <c r="C26" s="160">
        <v>34701</v>
      </c>
      <c r="D26" s="161">
        <f t="shared" si="6"/>
        <v>34701</v>
      </c>
      <c r="E26" s="164"/>
      <c r="F26" s="160">
        <v>35065</v>
      </c>
      <c r="G26" s="161">
        <f t="shared" si="7"/>
        <v>35065</v>
      </c>
      <c r="H26" s="162">
        <f t="shared" si="8"/>
        <v>22</v>
      </c>
      <c r="I26" s="162">
        <f t="shared" si="9"/>
        <v>21</v>
      </c>
      <c r="J26" s="163" t="s">
        <v>5</v>
      </c>
      <c r="N26" s="159" t="s">
        <v>13</v>
      </c>
      <c r="O26" s="160">
        <v>34700</v>
      </c>
      <c r="P26" s="161">
        <f t="shared" si="12"/>
        <v>34700</v>
      </c>
      <c r="Q26" s="164"/>
      <c r="R26" s="160">
        <v>35064</v>
      </c>
      <c r="S26" s="161">
        <f t="shared" si="13"/>
        <v>35064</v>
      </c>
      <c r="T26" s="162">
        <f t="shared" si="10"/>
        <v>21</v>
      </c>
      <c r="U26" s="162">
        <f t="shared" si="11"/>
        <v>21</v>
      </c>
      <c r="V26" s="163" t="s">
        <v>5</v>
      </c>
    </row>
    <row r="27" spans="1:23" s="152" customFormat="1" ht="18" customHeight="1" x14ac:dyDescent="0.15">
      <c r="B27" s="159" t="s">
        <v>13</v>
      </c>
      <c r="C27" s="160">
        <v>35066</v>
      </c>
      <c r="D27" s="161">
        <f t="shared" si="6"/>
        <v>35066</v>
      </c>
      <c r="E27" s="164" t="s">
        <v>4</v>
      </c>
      <c r="F27" s="160">
        <v>35431</v>
      </c>
      <c r="G27" s="161">
        <f t="shared" si="7"/>
        <v>35431</v>
      </c>
      <c r="H27" s="162">
        <f t="shared" si="8"/>
        <v>21</v>
      </c>
      <c r="I27" s="162">
        <f t="shared" si="9"/>
        <v>20</v>
      </c>
      <c r="J27" s="163" t="s">
        <v>5</v>
      </c>
      <c r="N27" s="159" t="s">
        <v>13</v>
      </c>
      <c r="O27" s="160">
        <v>35065</v>
      </c>
      <c r="P27" s="161">
        <f t="shared" si="12"/>
        <v>35065</v>
      </c>
      <c r="Q27" s="164" t="s">
        <v>4</v>
      </c>
      <c r="R27" s="160">
        <v>35430</v>
      </c>
      <c r="S27" s="161">
        <f t="shared" si="13"/>
        <v>35430</v>
      </c>
      <c r="T27" s="162">
        <f t="shared" si="10"/>
        <v>20</v>
      </c>
      <c r="U27" s="162">
        <f t="shared" si="11"/>
        <v>20</v>
      </c>
      <c r="V27" s="163" t="s">
        <v>5</v>
      </c>
    </row>
    <row r="28" spans="1:23" s="152" customFormat="1" ht="18" customHeight="1" x14ac:dyDescent="0.15">
      <c r="B28" s="165" t="s">
        <v>14</v>
      </c>
      <c r="C28" s="166">
        <v>35432</v>
      </c>
      <c r="D28" s="167">
        <f t="shared" si="6"/>
        <v>35432</v>
      </c>
      <c r="E28" s="168"/>
      <c r="F28" s="166">
        <v>35796</v>
      </c>
      <c r="G28" s="167">
        <f t="shared" si="7"/>
        <v>35796</v>
      </c>
      <c r="H28" s="168">
        <f t="shared" si="8"/>
        <v>20</v>
      </c>
      <c r="I28" s="168">
        <f t="shared" si="9"/>
        <v>19</v>
      </c>
      <c r="J28" s="169" t="s">
        <v>5</v>
      </c>
      <c r="K28" s="152" t="s">
        <v>75</v>
      </c>
      <c r="N28" s="165" t="s">
        <v>107</v>
      </c>
      <c r="O28" s="166">
        <v>35431</v>
      </c>
      <c r="P28" s="167">
        <f t="shared" si="12"/>
        <v>35431</v>
      </c>
      <c r="Q28" s="168"/>
      <c r="R28" s="166">
        <v>35795</v>
      </c>
      <c r="S28" s="167">
        <f t="shared" si="13"/>
        <v>35795</v>
      </c>
      <c r="T28" s="168">
        <f t="shared" si="10"/>
        <v>19</v>
      </c>
      <c r="U28" s="168">
        <f t="shared" si="11"/>
        <v>19</v>
      </c>
      <c r="V28" s="169" t="s">
        <v>5</v>
      </c>
      <c r="W28" s="152" t="s">
        <v>75</v>
      </c>
    </row>
    <row r="29" spans="1:23" s="152" customFormat="1" ht="18" customHeight="1" x14ac:dyDescent="0.15">
      <c r="B29" s="165" t="s">
        <v>14</v>
      </c>
      <c r="C29" s="170">
        <v>35797</v>
      </c>
      <c r="D29" s="167">
        <f t="shared" si="6"/>
        <v>35797</v>
      </c>
      <c r="E29" s="171" t="s">
        <v>4</v>
      </c>
      <c r="F29" s="170">
        <v>36161</v>
      </c>
      <c r="G29" s="167">
        <f t="shared" si="7"/>
        <v>36161</v>
      </c>
      <c r="H29" s="168">
        <f t="shared" si="8"/>
        <v>19</v>
      </c>
      <c r="I29" s="168">
        <f t="shared" si="9"/>
        <v>18</v>
      </c>
      <c r="J29" s="169" t="s">
        <v>5</v>
      </c>
      <c r="N29" s="165" t="s">
        <v>107</v>
      </c>
      <c r="O29" s="170">
        <v>35796</v>
      </c>
      <c r="P29" s="167">
        <f t="shared" si="12"/>
        <v>35796</v>
      </c>
      <c r="Q29" s="171" t="s">
        <v>4</v>
      </c>
      <c r="R29" s="170">
        <v>36160</v>
      </c>
      <c r="S29" s="167">
        <f t="shared" si="13"/>
        <v>36160</v>
      </c>
      <c r="T29" s="168">
        <f t="shared" si="10"/>
        <v>18</v>
      </c>
      <c r="U29" s="168">
        <f t="shared" si="11"/>
        <v>18</v>
      </c>
      <c r="V29" s="169" t="s">
        <v>5</v>
      </c>
    </row>
    <row r="30" spans="1:23" s="152" customFormat="1" ht="18" customHeight="1" x14ac:dyDescent="0.15">
      <c r="B30" s="165" t="s">
        <v>14</v>
      </c>
      <c r="C30" s="170">
        <v>36162</v>
      </c>
      <c r="D30" s="167">
        <f t="shared" si="6"/>
        <v>36162</v>
      </c>
      <c r="E30" s="168"/>
      <c r="F30" s="170">
        <v>36526</v>
      </c>
      <c r="G30" s="167">
        <f t="shared" si="7"/>
        <v>36526</v>
      </c>
      <c r="H30" s="168">
        <f t="shared" si="8"/>
        <v>18</v>
      </c>
      <c r="I30" s="168">
        <f t="shared" si="9"/>
        <v>17</v>
      </c>
      <c r="J30" s="169" t="s">
        <v>5</v>
      </c>
      <c r="N30" s="165" t="s">
        <v>107</v>
      </c>
      <c r="O30" s="170">
        <v>36161</v>
      </c>
      <c r="P30" s="167">
        <f t="shared" si="12"/>
        <v>36161</v>
      </c>
      <c r="Q30" s="168"/>
      <c r="R30" s="170">
        <v>36525</v>
      </c>
      <c r="S30" s="167">
        <f t="shared" si="13"/>
        <v>36525</v>
      </c>
      <c r="T30" s="168">
        <f t="shared" si="10"/>
        <v>17</v>
      </c>
      <c r="U30" s="168">
        <f t="shared" si="11"/>
        <v>17</v>
      </c>
      <c r="V30" s="169" t="s">
        <v>5</v>
      </c>
    </row>
    <row r="31" spans="1:23" s="152" customFormat="1" ht="18" customHeight="1" x14ac:dyDescent="0.15">
      <c r="B31" s="172" t="s">
        <v>15</v>
      </c>
      <c r="C31" s="173">
        <v>36527</v>
      </c>
      <c r="D31" s="174">
        <f t="shared" si="6"/>
        <v>36527</v>
      </c>
      <c r="E31" s="175"/>
      <c r="F31" s="173">
        <v>36892</v>
      </c>
      <c r="G31" s="174">
        <f t="shared" si="7"/>
        <v>36892</v>
      </c>
      <c r="H31" s="175">
        <f t="shared" si="8"/>
        <v>17</v>
      </c>
      <c r="I31" s="175">
        <f t="shared" si="9"/>
        <v>16</v>
      </c>
      <c r="J31" s="176" t="s">
        <v>5</v>
      </c>
      <c r="K31" s="152" t="s">
        <v>76</v>
      </c>
      <c r="N31" s="172" t="s">
        <v>15</v>
      </c>
      <c r="O31" s="173">
        <v>36526</v>
      </c>
      <c r="P31" s="174">
        <f t="shared" si="12"/>
        <v>36526</v>
      </c>
      <c r="Q31" s="175"/>
      <c r="R31" s="173">
        <v>36891</v>
      </c>
      <c r="S31" s="174">
        <f t="shared" si="13"/>
        <v>36891</v>
      </c>
      <c r="T31" s="175">
        <f t="shared" si="10"/>
        <v>16</v>
      </c>
      <c r="U31" s="175">
        <f t="shared" si="11"/>
        <v>16</v>
      </c>
      <c r="V31" s="176" t="s">
        <v>5</v>
      </c>
      <c r="W31" s="152" t="s">
        <v>76</v>
      </c>
    </row>
    <row r="32" spans="1:23" s="152" customFormat="1" ht="18" customHeight="1" x14ac:dyDescent="0.15">
      <c r="B32" s="172" t="s">
        <v>15</v>
      </c>
      <c r="C32" s="173">
        <v>36893</v>
      </c>
      <c r="D32" s="174">
        <f t="shared" si="6"/>
        <v>36893</v>
      </c>
      <c r="E32" s="175" t="s">
        <v>4</v>
      </c>
      <c r="F32" s="173">
        <v>37257</v>
      </c>
      <c r="G32" s="174">
        <f t="shared" si="7"/>
        <v>37257</v>
      </c>
      <c r="H32" s="175">
        <f t="shared" si="8"/>
        <v>16</v>
      </c>
      <c r="I32" s="175">
        <f t="shared" si="9"/>
        <v>15</v>
      </c>
      <c r="J32" s="176" t="s">
        <v>5</v>
      </c>
      <c r="N32" s="172" t="s">
        <v>15</v>
      </c>
      <c r="O32" s="173">
        <v>36892</v>
      </c>
      <c r="P32" s="174">
        <f t="shared" si="12"/>
        <v>36892</v>
      </c>
      <c r="Q32" s="175" t="s">
        <v>4</v>
      </c>
      <c r="R32" s="173">
        <v>37256</v>
      </c>
      <c r="S32" s="174">
        <f>R32</f>
        <v>37256</v>
      </c>
      <c r="T32" s="175">
        <f t="shared" si="10"/>
        <v>15</v>
      </c>
      <c r="U32" s="175">
        <f t="shared" si="11"/>
        <v>15</v>
      </c>
      <c r="V32" s="176" t="s">
        <v>5</v>
      </c>
    </row>
    <row r="33" spans="1:22" s="152" customFormat="1" ht="18" customHeight="1" x14ac:dyDescent="0.15">
      <c r="B33" s="172" t="s">
        <v>15</v>
      </c>
      <c r="C33" s="173">
        <v>37258</v>
      </c>
      <c r="D33" s="174">
        <f t="shared" si="6"/>
        <v>37258</v>
      </c>
      <c r="E33" s="177" t="s">
        <v>4</v>
      </c>
      <c r="F33" s="173">
        <v>37622</v>
      </c>
      <c r="G33" s="174">
        <f t="shared" si="7"/>
        <v>37622</v>
      </c>
      <c r="H33" s="175">
        <f t="shared" si="8"/>
        <v>15</v>
      </c>
      <c r="I33" s="175">
        <f t="shared" si="9"/>
        <v>14</v>
      </c>
      <c r="J33" s="176" t="s">
        <v>5</v>
      </c>
      <c r="N33" s="172" t="s">
        <v>15</v>
      </c>
      <c r="O33" s="173">
        <v>37257</v>
      </c>
      <c r="P33" s="174">
        <f t="shared" si="12"/>
        <v>37257</v>
      </c>
      <c r="Q33" s="177" t="s">
        <v>79</v>
      </c>
      <c r="R33" s="173">
        <v>37621</v>
      </c>
      <c r="S33" s="174">
        <f>R33</f>
        <v>37621</v>
      </c>
      <c r="T33" s="175">
        <f t="shared" si="10"/>
        <v>14</v>
      </c>
      <c r="U33" s="175">
        <f t="shared" si="11"/>
        <v>14</v>
      </c>
      <c r="V33" s="176" t="s">
        <v>5</v>
      </c>
    </row>
    <row r="34" spans="1:22" s="152" customFormat="1" ht="18" customHeight="1" x14ac:dyDescent="0.15">
      <c r="B34" s="172" t="s">
        <v>15</v>
      </c>
      <c r="C34" s="173">
        <v>37623</v>
      </c>
      <c r="D34" s="174">
        <f t="shared" si="6"/>
        <v>37623</v>
      </c>
      <c r="E34" s="177" t="s">
        <v>4</v>
      </c>
      <c r="F34" s="173">
        <v>37987</v>
      </c>
      <c r="G34" s="174">
        <f t="shared" si="7"/>
        <v>37987</v>
      </c>
      <c r="H34" s="175">
        <f t="shared" si="8"/>
        <v>14</v>
      </c>
      <c r="I34" s="175">
        <f t="shared" si="9"/>
        <v>13</v>
      </c>
      <c r="J34" s="176" t="s">
        <v>5</v>
      </c>
      <c r="N34" s="172" t="s">
        <v>15</v>
      </c>
      <c r="O34" s="173">
        <v>37622</v>
      </c>
      <c r="P34" s="174">
        <f t="shared" si="12"/>
        <v>37622</v>
      </c>
      <c r="Q34" s="177" t="s">
        <v>79</v>
      </c>
      <c r="R34" s="173">
        <v>37986</v>
      </c>
      <c r="S34" s="174">
        <f>R34</f>
        <v>37986</v>
      </c>
      <c r="T34" s="175">
        <f t="shared" si="10"/>
        <v>13</v>
      </c>
      <c r="U34" s="175">
        <f t="shared" si="11"/>
        <v>13</v>
      </c>
      <c r="V34" s="176" t="s">
        <v>5</v>
      </c>
    </row>
    <row r="35" spans="1:22" s="152" customFormat="1" ht="18" customHeight="1" x14ac:dyDescent="0.15">
      <c r="B35" s="178" t="s">
        <v>16</v>
      </c>
      <c r="C35" s="179">
        <v>37988</v>
      </c>
      <c r="D35" s="180">
        <f t="shared" si="6"/>
        <v>37988</v>
      </c>
      <c r="E35" s="181" t="s">
        <v>4</v>
      </c>
      <c r="F35" s="179">
        <v>38353</v>
      </c>
      <c r="G35" s="180">
        <f t="shared" si="7"/>
        <v>38353</v>
      </c>
      <c r="H35" s="182">
        <f t="shared" si="8"/>
        <v>13</v>
      </c>
      <c r="I35" s="182">
        <f t="shared" si="9"/>
        <v>12</v>
      </c>
      <c r="J35" s="183" t="s">
        <v>5</v>
      </c>
      <c r="N35" s="178" t="s">
        <v>16</v>
      </c>
      <c r="O35" s="179">
        <v>37987</v>
      </c>
      <c r="P35" s="180">
        <f t="shared" si="12"/>
        <v>37987</v>
      </c>
      <c r="Q35" s="181" t="s">
        <v>106</v>
      </c>
      <c r="R35" s="179">
        <v>38352</v>
      </c>
      <c r="S35" s="180">
        <f>R35</f>
        <v>38352</v>
      </c>
      <c r="T35" s="182">
        <f t="shared" si="10"/>
        <v>12</v>
      </c>
      <c r="U35" s="182">
        <f t="shared" si="11"/>
        <v>12</v>
      </c>
      <c r="V35" s="183" t="s">
        <v>5</v>
      </c>
    </row>
    <row r="37" spans="1:22" ht="14.25" customHeight="1" x14ac:dyDescent="0.15">
      <c r="A37" s="146" t="s">
        <v>80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</row>
    <row r="38" spans="1:22" ht="14.25" customHeight="1" x14ac:dyDescent="0.15">
      <c r="B38" s="97" t="s">
        <v>108</v>
      </c>
    </row>
    <row r="39" spans="1:22" ht="14.25" customHeight="1" x14ac:dyDescent="0.15">
      <c r="B39" s="97" t="s">
        <v>109</v>
      </c>
    </row>
    <row r="40" spans="1:22" ht="14.25" customHeight="1" x14ac:dyDescent="0.15">
      <c r="B40" s="191" t="s">
        <v>110</v>
      </c>
    </row>
    <row r="41" spans="1:22" ht="14.25" customHeight="1" x14ac:dyDescent="0.15">
      <c r="B41" s="191" t="s">
        <v>111</v>
      </c>
    </row>
    <row r="42" spans="1:22" ht="14.25" customHeight="1" x14ac:dyDescent="0.15">
      <c r="B42" s="191" t="s">
        <v>113</v>
      </c>
    </row>
    <row r="43" spans="1:22" ht="14.25" customHeight="1" x14ac:dyDescent="0.15">
      <c r="B43" s="191" t="s">
        <v>114</v>
      </c>
    </row>
    <row r="44" spans="1:22" ht="14.25" customHeight="1" x14ac:dyDescent="0.15">
      <c r="B44" s="191" t="s">
        <v>115</v>
      </c>
    </row>
    <row r="45" spans="1:22" ht="14.25" customHeight="1" x14ac:dyDescent="0.15">
      <c r="B45" s="192" t="s">
        <v>112</v>
      </c>
    </row>
    <row r="46" spans="1:22" ht="14.25" customHeight="1" x14ac:dyDescent="0.15">
      <c r="B46" s="192" t="s">
        <v>116</v>
      </c>
    </row>
    <row r="47" spans="1:22" ht="14.25" customHeight="1" x14ac:dyDescent="0.15">
      <c r="B47" s="192" t="s">
        <v>118</v>
      </c>
    </row>
    <row r="48" spans="1:22" ht="14.25" customHeight="1" x14ac:dyDescent="0.15">
      <c r="B48" s="192" t="s">
        <v>117</v>
      </c>
    </row>
    <row r="49" spans="1:12" ht="14.25" customHeight="1" x14ac:dyDescent="0.15">
      <c r="B49" s="192" t="s">
        <v>119</v>
      </c>
    </row>
    <row r="50" spans="1:12" ht="14.25" customHeight="1" x14ac:dyDescent="0.15"/>
    <row r="51" spans="1:12" x14ac:dyDescent="0.1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 x14ac:dyDescent="0.15">
      <c r="A52" s="151"/>
      <c r="B52" s="184" t="s">
        <v>102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</row>
    <row r="53" spans="1:12" x14ac:dyDescent="0.15">
      <c r="A53" s="151"/>
      <c r="B53" s="184" t="s">
        <v>101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</row>
    <row r="54" spans="1:12" x14ac:dyDescent="0.15">
      <c r="A54" s="151"/>
      <c r="B54" s="185" t="s">
        <v>93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</row>
    <row r="55" spans="1:12" x14ac:dyDescent="0.15">
      <c r="A55" s="151"/>
      <c r="B55" s="185" t="s">
        <v>94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</row>
    <row r="56" spans="1:12" x14ac:dyDescent="0.15">
      <c r="A56" s="151"/>
      <c r="B56" s="185" t="s">
        <v>95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</row>
    <row r="57" spans="1:12" x14ac:dyDescent="0.15">
      <c r="A57" s="151"/>
      <c r="B57" s="185" t="s">
        <v>96</v>
      </c>
      <c r="C57" s="151"/>
      <c r="D57" s="151"/>
      <c r="E57" s="151"/>
      <c r="F57" s="151"/>
      <c r="G57" s="151"/>
      <c r="H57" s="151"/>
      <c r="I57" s="151"/>
      <c r="J57" s="151"/>
      <c r="K57" s="151"/>
      <c r="L57" s="151"/>
    </row>
    <row r="58" spans="1:12" x14ac:dyDescent="0.15">
      <c r="A58" s="151"/>
      <c r="B58" s="186" t="s">
        <v>97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</row>
    <row r="59" spans="1:12" x14ac:dyDescent="0.15">
      <c r="A59" s="151"/>
      <c r="B59" s="186" t="s">
        <v>90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</row>
    <row r="60" spans="1:12" x14ac:dyDescent="0.15">
      <c r="A60" s="151"/>
      <c r="B60" s="186" t="s">
        <v>91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</row>
    <row r="61" spans="1:12" x14ac:dyDescent="0.15">
      <c r="A61" s="151"/>
      <c r="B61" s="186" t="s">
        <v>92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</row>
    <row r="62" spans="1:12" x14ac:dyDescent="0.15">
      <c r="A62" s="151"/>
      <c r="B62" s="186" t="s">
        <v>98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</row>
    <row r="63" spans="1:12" x14ac:dyDescent="0.15">
      <c r="A63" s="151"/>
      <c r="B63" s="186" t="s">
        <v>99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</row>
    <row r="66" spans="1:12" ht="13.5" customHeight="1" x14ac:dyDescent="0.15">
      <c r="A66" s="187"/>
      <c r="B66" s="184" t="s">
        <v>121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51"/>
    </row>
    <row r="67" spans="1:12" x14ac:dyDescent="0.15">
      <c r="A67" s="187"/>
      <c r="B67" s="184" t="s">
        <v>122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</row>
    <row r="68" spans="1:12" x14ac:dyDescent="0.15">
      <c r="A68" s="187"/>
      <c r="B68" s="184" t="s">
        <v>87</v>
      </c>
      <c r="C68" s="151"/>
      <c r="D68" s="151"/>
      <c r="E68" s="151"/>
      <c r="F68" s="188"/>
      <c r="G68" s="151"/>
      <c r="H68" s="151"/>
      <c r="I68" s="151"/>
      <c r="J68" s="151"/>
      <c r="K68" s="151"/>
      <c r="L68" s="151"/>
    </row>
    <row r="69" spans="1:12" x14ac:dyDescent="0.15">
      <c r="A69" s="187"/>
      <c r="B69" s="190" t="s">
        <v>88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</row>
    <row r="70" spans="1:12" x14ac:dyDescent="0.15">
      <c r="A70" s="187"/>
      <c r="B70" s="190" t="s">
        <v>89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</row>
    <row r="71" spans="1:12" x14ac:dyDescent="0.15">
      <c r="A71" s="187"/>
      <c r="B71" s="184" t="s">
        <v>123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</row>
    <row r="72" spans="1:12" x14ac:dyDescent="0.15">
      <c r="A72" s="187"/>
      <c r="B72" s="185"/>
      <c r="C72" s="151"/>
      <c r="D72" s="151"/>
      <c r="E72" s="151"/>
      <c r="F72" s="151"/>
      <c r="G72" s="151"/>
      <c r="H72" s="151"/>
      <c r="I72" s="151"/>
      <c r="J72" s="151"/>
      <c r="K72" s="151"/>
      <c r="L72" s="151"/>
    </row>
    <row r="73" spans="1:12" x14ac:dyDescent="0.15">
      <c r="A73" s="189" t="s">
        <v>100</v>
      </c>
      <c r="D73" s="151"/>
      <c r="E73" s="151"/>
      <c r="F73" s="151"/>
      <c r="G73" s="151"/>
      <c r="H73" s="151"/>
      <c r="I73" s="151"/>
      <c r="J73" s="151"/>
      <c r="K73" s="151"/>
      <c r="L73" s="151"/>
    </row>
    <row r="74" spans="1:12" x14ac:dyDescent="0.15">
      <c r="A74" s="189" t="s">
        <v>63</v>
      </c>
      <c r="D74" s="151"/>
      <c r="E74" s="151"/>
      <c r="F74" s="151"/>
      <c r="G74" s="151"/>
      <c r="H74" s="151"/>
      <c r="I74" s="151"/>
      <c r="J74" s="151"/>
      <c r="K74" s="151"/>
      <c r="L74" s="151"/>
    </row>
    <row r="75" spans="1:12" x14ac:dyDescent="0.15">
      <c r="A75" s="189" t="s">
        <v>62</v>
      </c>
      <c r="D75" s="151"/>
      <c r="E75" s="151"/>
      <c r="F75" s="151"/>
      <c r="G75" s="151"/>
      <c r="H75" s="151"/>
      <c r="I75" s="151"/>
      <c r="J75" s="151"/>
      <c r="K75" s="151"/>
      <c r="L75" s="151"/>
    </row>
    <row r="76" spans="1:12" x14ac:dyDescent="0.15">
      <c r="A76" s="151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</row>
  </sheetData>
  <phoneticPr fontId="2"/>
  <pageMargins left="0.78740157480314965" right="0.23622047244094491" top="1.04" bottom="0.19685039370078741" header="0.31496062992125984" footer="0.31496062992125984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対象</vt:lpstr>
      <vt:lpstr>申込書!Print_Area</vt:lpstr>
      <vt:lpstr>対象!Print_Area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Wakayama Prefecture</cp:lastModifiedBy>
  <cp:lastPrinted>2016-12-08T01:41:26Z</cp:lastPrinted>
  <dcterms:created xsi:type="dcterms:W3CDTF">2002-06-28T03:53:28Z</dcterms:created>
  <dcterms:modified xsi:type="dcterms:W3CDTF">2016-12-09T04:19:03Z</dcterms:modified>
</cp:coreProperties>
</file>